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255" windowWidth="18195" windowHeight="10680" tabRatio="799" activeTab="2"/>
  </bookViews>
  <sheets>
    <sheet name="1. Arhitekturni deo" sheetId="1" r:id="rId1"/>
    <sheet name="2. Elektrotehnički deo" sheetId="2" r:id="rId2"/>
    <sheet name="3. Izmene" sheetId="3" r:id="rId3"/>
  </sheets>
  <definedNames>
    <definedName name="_xlnm.Print_Area" localSheetId="0">'1. Arhitekturni deo'!$A$4:$G$323</definedName>
    <definedName name="_xlnm.Print_Titles" localSheetId="0">'1. Arhitekturni deo'!$5:$6</definedName>
  </definedNames>
  <calcPr calcId="125725"/>
</workbook>
</file>

<file path=xl/calcChain.xml><?xml version="1.0" encoding="utf-8"?>
<calcChain xmlns="http://schemas.openxmlformats.org/spreadsheetml/2006/main">
  <c r="F24" i="3"/>
  <c r="F25" s="1"/>
  <c r="F50" s="1"/>
  <c r="G272" i="1"/>
  <c r="F39" i="3"/>
  <c r="F40"/>
  <c r="F41"/>
  <c r="F42"/>
  <c r="F43"/>
  <c r="F38"/>
  <c r="F37"/>
  <c r="F36"/>
  <c r="F35"/>
  <c r="F34"/>
  <c r="F33"/>
  <c r="F32"/>
  <c r="F10"/>
  <c r="F49" s="1"/>
  <c r="F44" l="1"/>
  <c r="F51" s="1"/>
  <c r="F53" s="1"/>
  <c r="F55" s="1"/>
  <c r="D33" i="2"/>
  <c r="C26"/>
  <c r="D23"/>
  <c r="H22"/>
  <c r="H21"/>
  <c r="H20"/>
  <c r="H19"/>
  <c r="H17"/>
  <c r="C15"/>
  <c r="D22" s="1"/>
  <c r="D12"/>
  <c r="H11"/>
  <c r="H10"/>
  <c r="C7"/>
  <c r="H12" l="1"/>
  <c r="H23"/>
  <c r="G148" i="1"/>
  <c r="G143"/>
  <c r="G137"/>
  <c r="H36" i="2" l="1"/>
  <c r="H38" s="1"/>
  <c r="G91" i="1"/>
  <c r="G88"/>
  <c r="G190"/>
  <c r="G181" l="1"/>
  <c r="G192" s="1"/>
  <c r="G295" s="1"/>
  <c r="G247"/>
  <c r="G161"/>
  <c r="G239"/>
  <c r="G77"/>
  <c r="G85"/>
  <c r="G224"/>
  <c r="G218"/>
  <c r="G276"/>
  <c r="G111"/>
  <c r="G163" l="1"/>
  <c r="G294" s="1"/>
  <c r="G150"/>
  <c r="G293" s="1"/>
  <c r="G249"/>
  <c r="G297" s="1"/>
  <c r="G279"/>
  <c r="G281" s="1"/>
  <c r="G299" s="1"/>
  <c r="G126"/>
  <c r="G128" s="1"/>
  <c r="G292" s="1"/>
  <c r="G42" l="1"/>
  <c r="G34"/>
  <c r="G27"/>
  <c r="G203" l="1"/>
  <c r="G263"/>
  <c r="G298" s="1"/>
  <c r="G211"/>
  <c r="G51"/>
  <c r="G69"/>
  <c r="G61"/>
  <c r="G18"/>
  <c r="G93" s="1"/>
  <c r="G226" l="1"/>
  <c r="G296" s="1"/>
  <c r="G291"/>
  <c r="G301" s="1"/>
  <c r="G303" l="1"/>
</calcChain>
</file>

<file path=xl/sharedStrings.xml><?xml version="1.0" encoding="utf-8"?>
<sst xmlns="http://schemas.openxmlformats.org/spreadsheetml/2006/main" count="411" uniqueCount="284">
  <si>
    <t>POS</t>
  </si>
  <si>
    <t>Opis radova</t>
  </si>
  <si>
    <t>jedinica 
mere
(oznaka)</t>
  </si>
  <si>
    <t>merna vrednost
(količina)</t>
  </si>
  <si>
    <t>Radovi na rušenju i demontaži</t>
  </si>
  <si>
    <t>m</t>
  </si>
  <si>
    <t>m1</t>
  </si>
  <si>
    <t>Plafon se demontira u prostoriji vetrobranskog ulaza (P.2.1) i u spoljnom delu. Demontaža se mora izvršiti bez oštećenja okolnih zidova i međuspratne konstrukcije.</t>
  </si>
  <si>
    <t>Demontirati kompletan spušteni plafon, vađenjem ploča i ugrađenih elemenata instalacija u plafonu. Izbegavati oštećenja ploča prilikom demontaže, uklanjanja i odlaganja.</t>
  </si>
  <si>
    <t>●</t>
  </si>
  <si>
    <t>PLAFONI</t>
  </si>
  <si>
    <t>U poziciju je uključena demontaža svih elemenata spuštenog plafona, kao i pokonstrukcije. Izvršiti prikupljanje otpada i šuta, utovar i odvoz na deponiju - sem elemenata koje zadržava investitor.</t>
  </si>
  <si>
    <t>Prostorije: P.2.1</t>
  </si>
  <si>
    <t>Prostorije: P.2.2</t>
  </si>
  <si>
    <t>Plafon se demontira u prostoriji glavnog hola. Demontaža se mora izvršiti bez oštećenja okolnih zidova, međuspratne konstrukcije i drvenih kaseta plafona.</t>
  </si>
  <si>
    <t>Uklanjanje - vađenje i demontaža spuštenih, punih plafonskih obloga (sa potkonstrukcijom).</t>
  </si>
  <si>
    <t>Uklanjanje - vađenje i demontaža spuštenih plafonskih, otvorenih raster obloga (sa potkonstrukcijom).</t>
  </si>
  <si>
    <t>Uklanjanje - vađenje i demontaža pleksiglas traka, unutar drvenih plafonskih kaseta.</t>
  </si>
  <si>
    <t>Pleksiglas se demontira u prostoriji glavnog hola. Demontaža se mora izvršiti bez oštećenja okolnih drvenih kaseta plafona.</t>
  </si>
  <si>
    <t>Izvršiti prikupljanje otpada i šuta, utovar i odvoz na deponiju - sem elemenata koje zadržava investitor.</t>
  </si>
  <si>
    <t>Demontirati kompletan spušteni plafon, vađenjem raster otvorenih ploča i ugrađenih elemenata instalacija u plafonu. Izbegavati oštećenja ploča prilikom demontaže, uklanjanja i odlaganja..</t>
  </si>
  <si>
    <t>Obracun po m1</t>
  </si>
  <si>
    <t>Sve ugrađene svetiljke, dojave požara i druge elemente instalacija staviti na raspolaganje investitoru.</t>
  </si>
  <si>
    <t>PODOVI</t>
  </si>
  <si>
    <t>Uklanjanje - vađenje i demontaža podnog otirača za noge u ulaznom vetrobranu.</t>
  </si>
  <si>
    <t>Demontaža se mora izvršiti bez oštećenja okolnih podnih ploča od mermera. Dimenzije otirača su 293/58 cm (ili cca 300/60 cm). Dimenzije proveriti na licu mesta.</t>
  </si>
  <si>
    <t>Demontaža se izvršava istovremeno sa uklanjanjem ivične aluminijumske podne lajsne. Nakon demontaže pažljivo očistiti podni otvor i izvršiti eventualne popravke.</t>
  </si>
  <si>
    <t>U poziciju je uključena ukupna demontaža. Izvršiti prikupljanje otpada i šuta, utovar i odvoz na deponiju.</t>
  </si>
  <si>
    <t xml:space="preserve">U cenu ulazi i pomoćna zidarska skela, kao i HTZ-obezbeđenje za rad na visini. </t>
  </si>
  <si>
    <t>Obracun po komadu</t>
  </si>
  <si>
    <t>kom</t>
  </si>
  <si>
    <t>STOLARIJA I BRAVARIJA</t>
  </si>
  <si>
    <t>U poziciju je uključena demontaža svih elemenata vrata, kao i celokupnog okova. Izvršiti prikupljanje svog otpada i šuta, utovar i odvoz na deponiju - sem elemenata koje zadržava investitor. Cena se obračunava po komadu, bez obzira na širinu krila.</t>
  </si>
  <si>
    <t>Obračun po komadu</t>
  </si>
  <si>
    <t>kom.</t>
  </si>
  <si>
    <t>Uklanjanje izvršiti uz maksimalnu pažnju i izbegavati oštećenja zida i okolne bravarije, kao posledice primene prekomerne sile. Demontažu vrata izvršiti uz istovremeno podupiranje, nadzor i obezbeđenje rama.</t>
  </si>
  <si>
    <t>Krila se uklanjaju skidanjem pre štoka i odnose na deponiju ili se stavljaju se na raspolaganje investitoru (za eventualnu popravku i ponovnu upotrebu na drugom mestu). Štokovi se demontiraju nakon prethodnog obezbeđenja okolne bravarije i zidova, po obimu rama. Izvršiti presecanje ili odšrafljivanje ankera.</t>
  </si>
  <si>
    <t>Demontažu štokova vršiti kontrolisanim izbijanjem i izvlačenjem, bez nasilnog čupanja. Ukoliko se štokovi mogu izvaditi bez većih oštećenja, moraju se povezano sa krilom staviti na raspolaganje investitoru (ili se odnosi na deponiju).</t>
  </si>
  <si>
    <t>LIMARIJA</t>
  </si>
  <si>
    <t xml:space="preserve">UKUPNO RADOVI NA RUŠENJU I DEMONTAŽI </t>
  </si>
  <si>
    <t>Montažni radovi</t>
  </si>
  <si>
    <t xml:space="preserve">Dimenzije ploča su 600x600 mm, debljina 15 mm, bele boje. Plafonske ploče ravnih (SK) ivica, polažu se u čeličnu potkonstrukciju širine 24 mm, obodni profil je 19/24 mm. Potkonstrukcija je u beloj boji sličnoj RAL 9010. </t>
  </si>
  <si>
    <t>Apsorpcija zvuka plafonskih ploča αw=0,60 prema EN ISO 11654. Zvučna izolacija plafona iznosi Dn,c,w = 34 dB prema EN 20140-9.</t>
  </si>
  <si>
    <t xml:space="preserve">Ploče treba da su otporne na relativnu vlažnost vazduha do 95%. Za vatrootpornost ploče treba da imaju domaći atest za negorivost prema JUS ISO 1182. Refleksija svetlosti oko 88% . </t>
  </si>
  <si>
    <t>Po pitanju energetske efikasnosti i drugih standarda plafon treba da poseduje sertifikat niskoemisionih materijala "Blue Angel".</t>
  </si>
  <si>
    <t>Obracun radova po m2 izvedene povrsine plafona.</t>
  </si>
  <si>
    <t>Prostorije: P.2.1 i P.2.2</t>
  </si>
  <si>
    <t>UKUPNO MONTAŽNI RADOVI</t>
  </si>
  <si>
    <t>Molersko farbarski radovi</t>
  </si>
  <si>
    <t>Podlogiranje zida ili tzv. "grund" je uključen u cenu. Ton i boja po izboru projektanta. Ova pozicija se odnosi i na postojeće zidove koji su pripremljeni za bojenje samo sa podlogiranjem, bez novog gletovanja.</t>
  </si>
  <si>
    <t xml:space="preserve">Boja mora biti kvalitetna, I klase, ekološka i netoksične isparljivosti. Boja mora biti naneta ravnomerno i monolitno, bez tragova valjka, četke ili drugih alata. </t>
  </si>
  <si>
    <t xml:space="preserve">Obracun po m2 stvarno izvedene površine, komplet opisanih radova, zajedno sa svim fazama. </t>
  </si>
  <si>
    <t>UKUPNO MOLERSKO-FARBARSKI RADOVI</t>
  </si>
  <si>
    <t>Bravarski radovi</t>
  </si>
  <si>
    <t>POS S1</t>
  </si>
  <si>
    <t>Ugrađen OKOV:
Šina sa mehanizmom za klizanje krila, graničnikom i maskom
Dihtung plastične četkice krila
Spoljni i unutrašnji mikrotalasni senzor</t>
  </si>
  <si>
    <t>POS S2</t>
  </si>
  <si>
    <t xml:space="preserve">Zaštita i završna obrada površine aluminijumskih profila vrši se postupkom anodne oksidacije – eloksaže,  (prema evropskom standardu QUALANOD). Boja eloksaže u nijansi prirodne boje aluminijuma.
Fasadna ALU-bravarija mora da poseduje sve validne ateste. </t>
  </si>
  <si>
    <t xml:space="preserve">Vrata uraditi sa specijalnim, sigurnosnim sistemom otvaranja - koje nakon automatske dojave požara otvara vrata i zabravljuje ih u otvorenom položaju. </t>
  </si>
  <si>
    <t>Elektropovezivanje izvršiti u svemu prema detaljima projekta elektroinstalacija i prema proizvođačkom uputstvu za montažu elektroelemenata. Nakon ugradnje obavezan je probni rad i ispitivanje funkcionisanja vrata i svih elektroelemenata.</t>
  </si>
  <si>
    <t>Prostorije: P.2.1 / P.2.2</t>
  </si>
  <si>
    <t>SVE MERE PROVERITI NA LICU MESTA</t>
  </si>
  <si>
    <t>Bočne strane portala rade se sa fiksnim zastakljenjem od panplex stakla. Bočna strana portala je iste visine kao i vrata (205 cm). Na unutrašnju stranu stakla nalepiti prozirnu foliju sa nazivima i logom 3 Instituta. Nadsvetlo je visine do spuštenog plafona. Ukupna visina portala je cca 273 cm.</t>
  </si>
  <si>
    <t xml:space="preserve">Zastakljivanje se vrši termoizolacionim staklom debljine d=5+15+5 mm, od čega je spoljašnje sigurnosno providno PANPLEX stakloSTOPSOL SUPER SILVER CLEAR d=5 mm, a unutrašnje je sigurnosno providno PANPLEX staklo d=5mm low-e. Međuprostor je ispunjen argonom. </t>
  </si>
  <si>
    <t xml:space="preserve">Zastakljivanje se vrši termoizolacionim staklom debljine d=5+15+5 mm, od čega je spoljašnje sigurnosno providno PANPLEX staklo STOPSOL SUPER SILVER CLEAR d=5 mm, a unutrašnje je sigurnosno providno PANPLEX staklo d=5mm low-e. Međuprostor je ispunjen argonom. </t>
  </si>
  <si>
    <t>Vrata se donose na gradilište kompletno fabrički (radionički) završena, sa svim elementima, zaštitno upakovana i tek na mestu ugradnje se raspakuju i ugrađuju odmah. Ugraditi fiksni deo tiplama, a šupljinu ispuniti penom za montažu štokova. Zidarski otvor za vrata mora biti potpuno finalizovan i poravnat, sa ravno obrađenim ivicama.</t>
  </si>
  <si>
    <t>• Vrata su automatska sa mikrotalasnim senzorom spolja i iznutra</t>
  </si>
  <si>
    <t>UKUPNO BRAVARSKI RADOVI</t>
  </si>
  <si>
    <t>Obračun radova po komadu finalno urađenih i ugrađenih portala sa nosećom čeličnom konstrukcijom i opšavima od alu lajsni.</t>
  </si>
  <si>
    <t>Razni radovi</t>
  </si>
  <si>
    <t>U cenu je uključeno odnošenje eventualno zaostalog smeća na deponiju.
Obracun po m2 poda / plafona.</t>
  </si>
  <si>
    <t>UKUPNO RAZNI RADOVI</t>
  </si>
  <si>
    <t>Ram otirača se izrađuje od ugaonika i aluminijuma i ugrađuje u precizno pripremljen otvor na cementnoj košuljici dubine cca 2,5 cm. Dimenzije otirača su 293/58 cm (ili cca 300/60 cm).</t>
  </si>
  <si>
    <t>Obracun radova po komadu.</t>
  </si>
  <si>
    <t>Ispuna otirača je od četki i gumeno-plastičnih brisača, kombinovanih po lamelama.</t>
  </si>
  <si>
    <t>Pre bojenja izvršiti pregled svih plafona i gornjih delova zida, izvršiti čišćenje zidova i plafona i eventualno popunjavanje većih rupa, sa istovremenim obijanjem i izravnavanjem izbočina. Zbog sitnorebraste tavanice i teško dostupnih mesta primeniti aerosolno bojenje.</t>
  </si>
  <si>
    <t>Boju ravnomerno raspršiti, bez kvašenja drvenih kaseta plafona koje se ne demontiraju. U cenu je uracunata izrada, montaža i demontaža molerskih skela i podupirača i svih mera obezbeđenja za rad na visini.</t>
  </si>
  <si>
    <t>U količinu i cenu je uključen i spoljni deo plafona iznad glavnog ulaza.</t>
  </si>
  <si>
    <t xml:space="preserve">Za gipsane površine parapeta vetrobrana i maske: glave holšrafova minizirati, površine natopiti firnisom i kitovati fugne disperzivnim kitom. Bojiti poludisperzijom prvi put. Ispraviti disperzivnim kitom. Bojiti poludisperzivnom bojom drugi i treći put do potpune ujednačenosti. </t>
  </si>
  <si>
    <t>Boja mora biti periva, podesna za održavanje i uklanjanje fleka.</t>
  </si>
  <si>
    <t>Paučinu, prašinu i druge nečistoće otkloniti metlama, četkama i sl. Detaljno usisati teško dostupne površine iznad drvenih kaseta i unutar maski.</t>
  </si>
  <si>
    <t>Obracun radova po m2 povrsine plafona.</t>
  </si>
  <si>
    <t xml:space="preserve">Pozicijom radova obuhvaćena je i pomoćna zidarska skela, kao i HTZ-obezbeđenje za rad na visini. </t>
  </si>
  <si>
    <t xml:space="preserve">Pozicija obuhvata i bojenje slobodnostojećih stubova unutar hola. Pozicijom radova obuhvaćena je i pomoćna zidarska skela, kao i HTZ-obezbeđenje za rad na visini. </t>
  </si>
  <si>
    <t xml:space="preserve">Podlogiranje antirostom ili tzv. "grund" je uključen u cenu. Ton i boja po izboru projektanta. </t>
  </si>
  <si>
    <t xml:space="preserve">Tipologija radijatora:
- Do 3 m (cca 45 rebara) dim. 275/70cm = 2 kom.
- Do 1,5 m (cca 20 rebara) dim. 120/70cm = 1 kom.
- Do 1,0 m (cca 10 rebara) dim. 64/70cm = 2 kom.
</t>
  </si>
  <si>
    <t>Obracun paušalno</t>
  </si>
  <si>
    <t>pau</t>
  </si>
  <si>
    <t>INSTALACIJE I UGRADNI ELEMENTI</t>
  </si>
  <si>
    <t>U cenu je uključena montaža i demontaža, kao i ugradnja ventilskih glava. Farbanje radijatora je obračunato u zasebnoj poziciji radobva.</t>
  </si>
  <si>
    <t xml:space="preserve">Obračun po kom </t>
  </si>
  <si>
    <t>Obracun po rebru radijatora</t>
  </si>
  <si>
    <t>Sve radijatore demontirati, isprati i očistiti iznutrai i ofarbati pre ponovne montaže na istom mestu. Radijatore montirati nakon sušenja bojenih zidnih površina. Pri ponovnoj montaži radijatora zameniti sve ventile novim (ili postaviti nove ventile na mestu nedostajućih).</t>
  </si>
  <si>
    <t>Limenu okapnicu širine cca 16 cm demontirati i ukloniti sećenjem i čupanjem, bez oštećenja obodnog zida - podloge okapnice.</t>
  </si>
  <si>
    <t>Lim i eventualni šut odneti na deponiju.</t>
  </si>
  <si>
    <t>Obračun po m1</t>
  </si>
  <si>
    <t xml:space="preserve">Pozicijom radova obuhvaćene su sve mere HTZ-obezbeđenja i zaštite radnika za rad na visini. </t>
  </si>
  <si>
    <t>Fleksibilni poliolefin (FPO) fiksirati za postojeću ab podlogu putem šrafljenih fiksera od nerđajućeg čelika sa podloškom (prema sistemu "SFS-isofast IGR" ili ekvivalentan).</t>
  </si>
  <si>
    <t xml:space="preserve">Izolaciju ravnog krova izvesti na prethodno pripremljenoj, čistoj, suvoj i ravnoj podlozi bez šuta, otpadaka i sl. Sva fiksirana mesta obezbediti preklopom hidroizolacije i mašinski zavariti sastav vrelim vazduhom po ukupnoj dužini preklopa min. širine 12 cm (pre varenja proveriti čistoću preklopljenih mesta i eventualno izvršiti čišćenje). </t>
  </si>
  <si>
    <t xml:space="preserve">Nakon varenja proveriti zavarenost sastava vizuelno i mehanički. Finalno izvedena obloga mora biti ravna (bez klobuka, mehura i sl.) i pratiti formirane nagibe ravnog krova. Zavareni sastavi moraju biti orijentisani tako da preklopi prate tok vode, tj da viši slojevi preklapaju niže. </t>
  </si>
  <si>
    <t>Obracun radova po m2, stvarno izvedenog pokrivanja.</t>
  </si>
  <si>
    <t>Pokrivački radovi</t>
  </si>
  <si>
    <t>Izvršiti detaljno čišćenje i uklanjanje maghovine i nečistoća postojeće podloge. Izvršiti proveru ravnine krova nakon čišćenja i prekontrolisati padove ka odlivnim mestima - olucima. U slučaju većih udubljenja ili lošeg pada uraditi poravnanje cementnim lepkom preko postojećeg finalnog sloja krova.</t>
  </si>
  <si>
    <t xml:space="preserve">Na ivicama krova i prema nadvišenoj atici izvršiti vertikalno povijanje (cca 15 cm). Krovna atika se vertikalno opšiva celom visinom. Krovne zaobljene površine se formiraju od zaobljenog poliolefina prema prilagođenom obliku podloge od betona (sa adekvatnim formatizerima tj. radijusima savijanja).
</t>
  </si>
  <si>
    <t>UKUPNO POKRIVAČKI RADOVI</t>
  </si>
  <si>
    <t>Pad krova i FPO mora biti jednostran prema postojećim ulivnim mestima i olucima. Minimalni pad je cca 1%. Pad se formira ka novougrađenim zidnim slivnicima za ravne krovove. Slivnici se obračunavaju posebnom pozicijom radova.</t>
  </si>
  <si>
    <t>Limarski radovi</t>
  </si>
  <si>
    <t>UKUPNO LIMARSKII RADOVI</t>
  </si>
  <si>
    <t>Gipsarski radovi</t>
  </si>
  <si>
    <t>UKUPNO GIPSARSKII RADOVI</t>
  </si>
  <si>
    <t>REKAPITULACIJA</t>
  </si>
  <si>
    <t>DIN.</t>
  </si>
  <si>
    <t>UKUPNO MOLERSKO - FARBARSKI RADOVI</t>
  </si>
  <si>
    <t>UKUPNO GIPSARSKI RADOVI</t>
  </si>
  <si>
    <t>Napomena:</t>
  </si>
  <si>
    <t>SVE CENE SU ISKAZANE BEZ PDV-a.</t>
  </si>
  <si>
    <t>Fasaderski radovi</t>
  </si>
  <si>
    <t xml:space="preserve">Pre popravke izvršiti pregled svih površina plafona. Sanirati oštećenja mesta zatvaranjem gips pločama. Zatvaranje gips pločama vrši se preko oštećenog mesta amorfnog oblika sa minimalnim prepustom gips ploče od cca 6 cm, od najisturenijh ivica oštečenja. </t>
  </si>
  <si>
    <t>Iskrojeni komad gips ploče šrafiti na potkonstrukciju od pocinkovanih profila. Pocinkovani profili su ankerisani u beton međuspratne konstrukcije. Zbog rebraste tavanice i teško dostupnih mesta primeniti aerosolno bojenje.</t>
  </si>
  <si>
    <t>Gips ploče se montiraju na prethodno očišćene i sanirane bojenjem površine međuspratne konstrukcije.
Dimenzije najvećeg oštećenja (sa instalacije kanalizacije) su cca 160 7 60 cm.</t>
  </si>
  <si>
    <t xml:space="preserve"> Stvarne količine verifikuje nadzor, Investitor i projektant. U cenu ulazi i pomoćna zidarska skela, kao i HTZ-obezbeđenje za rad na visini. </t>
  </si>
  <si>
    <t>Prilikom radova na sanaciji moguće su i druge maske i opšavi, te će se konačni obračun po ovoj poziciji utvrditi na licu mesta. Izvedene instalacije kanalizacije se ne diraju, već se vrši samo kontrola zaptivenosti sastava.</t>
  </si>
  <si>
    <t xml:space="preserve">Zaptivanje prodora slivnika izvrsiti trajno elasticnim protivpožarnim gitom (kvaliteta "Wurth" ili ekvivalentan) po obimu otvora. </t>
  </si>
  <si>
    <t xml:space="preserve">U poziciju je uračunata i nabavka i ugradnja slivnika. Slivnik ugraditi sa prirubnicom za uklještenje hidroizolacije, kosiim izlivom i zaštitnom, pokrivnom rešetkom (komplet slivnika kvaliteta "Sikaplan sarnafil" ili ekvivalentan).
</t>
  </si>
  <si>
    <t>Obracun ukupnih radova po kom, komplet slivnika sa opremom i hidroizolovanjem.</t>
  </si>
  <si>
    <t>Slivnik ugraditi na sredini oluka, sa uvlačenjem izliva slivnika u olučnu cev. Olučna cev je prethodno fiksirana i zaptivena. U svemu prema detaljima i instrukcijama proizvođača slivnika.</t>
  </si>
  <si>
    <t>U poziciju je uračunato prethodno prilagođavanje i obrada otvora u betonu za novi slivnik, kao i formiranje pada i dr.</t>
  </si>
  <si>
    <t>Termoploče mineralne vune moraju biti suve i moraju se montirati u suvom postupku. Izvođač je dužan da zaštiti termoizolaciju, do finalizacije fasade, od svih atmosferilija i vlaženja uopšte.</t>
  </si>
  <si>
    <t xml:space="preserve">Izrada vertikalne termoizolacije fasadnih zidova od protivpožarne, tvrdo presovane, mineralne (kamene) vune, sa istovremenom izradom tzv. "bavalit" fasade. </t>
  </si>
  <si>
    <t>Pre postavke tvrde vune u pločama izvršiti zapunjavanje rebara mekom (rastresitom) mineralnom vunom. Zapuna se vrši istovremno sa izolovanjem u pločama. Radi olakšanog rada meku vunu pričvrstiti provizorno silikonisanjem. Fiksira se preko završne obloge od ploča.</t>
  </si>
  <si>
    <t xml:space="preserve">Termo-mineralne ploče fiksirati za postojeću betonsku fasadnu podlogu putem šrafljenih fiksera - ankera od nerđajućeg čelika sa podloškom za hvatanje termoizolacije (prema sistemu "SFS-intec TIT" ili ekvivalentan). </t>
  </si>
  <si>
    <t>1 - Postavljanje ugaonih profila sa mrežicom 
Pre nanošenja prvog sloja cementnog maltera potrebno je ojačati sve uglove objekta, kao i uglove oko prozora i vrata, postavljanjem ugaonih profila sa prilepljenom rabic mrežicom.</t>
  </si>
  <si>
    <t xml:space="preserve">2 - Nanošenje maltera za armiranje i gletovanje sa utisnutom armaturnom mrežicom
U prvi sloj sveže nanetog polimer-cementnog maltera koji se ravnomerno nanosi na površinu ploče utiskuje se alkalno postojana arm.mrež.od staklenih vlakana sa obaveznim preklopom-min.10cm. </t>
  </si>
  <si>
    <t>Radi sprečavanja pucanja fasade na uglovima i otvorima nanosi se dodatna traka armatur.mrež.pod uglom od 45 stepeni u odnosu na predmetni ugao,dim. 20x50 cm. Zatim sledi nanošenje II sloja polimer cementnog maltera tako da je položaj armat.mrežice u sredini cementnog maltera.</t>
  </si>
  <si>
    <t>3 - Nanošenje podloge i završnog sloja fasade 
Na osušeni malter, prema uputstvu proizvodjača nanosi se odgovarajuća podloga za završni sloj fasade. *Preporučuje se kao jako pogodan silikonski dekorativni malter.Takodje se može koristiti i silikatni mineralni dekorativni malter.*</t>
  </si>
  <si>
    <t>Boja mora biti naneta ravnomerno i monolitno, bez tragova valjka, četke ili drugih alata. Finalni ton i kolorit po izboru projektanta.</t>
  </si>
  <si>
    <t>Obracun po m² komplet opisanih radova zajedno sa svim fazama, stvarno izvedene površine.</t>
  </si>
  <si>
    <t>Obezbediti potpuni sastav ili sastav sa preklopom svih termoizolacionih ploča - bez ikakvih zazora, formiranjem komplentne i neizdeljene termoizolovane površine. Termoploče okrnjenih uglova, ivica ili oštećene na bilo koji način, ne mogu se primeniti. Izvršiti minimalni prepust ploča cca 2 cm ispod donje ivice - za okapnicu.</t>
  </si>
  <si>
    <t>UKUPNO FASADERSKI RADOVI</t>
  </si>
  <si>
    <t>Univer se demontira u prostoriji glavnog hola. Demontaža se mora izvršiti bez oštećenja zidova i drvenih kaseta sa svetiljkama. Dimenzije proveriti na licu mesta.</t>
  </si>
  <si>
    <t xml:space="preserve"> Izvršiti prikupljanje otpada i šuta, utovar i odvoz na deponiju - sem elemenata koje zadržava investitor.</t>
  </si>
  <si>
    <t>Obracun po m1 (demontaža i nova montaža)</t>
  </si>
  <si>
    <t xml:space="preserve">U cenu ulazi i pomoćna zidarska skela, kao i HTZ-obezbeđenje za rad na manjoj visini. </t>
  </si>
  <si>
    <t>Uklanjanje - vađenje i demontaža univer dekorativne trake (maske) visine cca 40 cm, iz više manjih komada - radi montaže nove bele univer trake na istom mestu.</t>
  </si>
  <si>
    <t>Na istom mestu, u istoj količini montirati novu univer BELU traku, iz manjeg broja podužnih komada - na istoj dužini. Sastave novih komada belog univera zaštiti minimalno širokom alulajsnom širine do 1 cm. Debljina univera min 16 mm. Montažu izvršiti na isti način kako su bile pričvršćene postojeće ploče - obavezno  sa skrivenim šrafovima.</t>
  </si>
  <si>
    <t>Obračun paušalno</t>
  </si>
  <si>
    <t>UKUPNO LIMARSKI RADOVI</t>
  </si>
  <si>
    <t>Visina spustanja plafona prema projektu. Raster potkonstrukcije je centralno simetričan, tj. sa mogućnošću centralnog pozicioniranja svetlećih tela.</t>
  </si>
  <si>
    <t>9,01</t>
  </si>
  <si>
    <t>9,02</t>
  </si>
  <si>
    <t>∑</t>
  </si>
  <si>
    <t>Prostorije: P.2.1 i spolja</t>
  </si>
  <si>
    <t>Obracun radova po m1 ugrađenog solbanka.</t>
  </si>
  <si>
    <t>Obracun po m1 opsava.</t>
  </si>
  <si>
    <t>Završetak lima uraditi sa okapnicom min. 2 cm. Sva mesta fiksiranja opšava za zid atike izvesti vodonepropusno - sa zaptivanjem. Sve sastave letovati kalajem (min. 40%). Opšav se donosi radionički pripremljen i montira na licu mesta.</t>
  </si>
  <si>
    <t>Cenom su obuhvaćeni i odgovarajući nosači i podmetači lima. Pre montaže, sve mere proveriti na licu mesta. Lim ima dvostrani pad prema krajevima min. 0,5 %.  Krovna hidroizolacija FPO se povija ispod unutrašnje okapnice ošava.</t>
  </si>
  <si>
    <t>Obracun po kom lule</t>
  </si>
  <si>
    <t xml:space="preserve">Cenom su obuhvaćeni i odgovarajući nosači i podmetači oluka. Pre montaže, sve mere proveriti na licu mesta. Oluk ima pad prema spolja min. 3 %. Oluk se mora prilagoditi dimenziji postojećeg betonskog otvora na atici cca 10/10cm. </t>
  </si>
  <si>
    <t>Oluk podvući kroz postojeći otvor sa fiksiranjem i zaptivanjem prodora. Slobodna dužina lule je min 20 cm. Krovna hidroizolacija FPO zidnog slivnika se upušta u oluk. Sve sastave letovati kalajem (min 40%). Pozicijom su obuhvaćeni i ulivi (kosog nagiba ) u oluk.</t>
  </si>
  <si>
    <t xml:space="preserve">Solbank se montira sa okapnicom min. 2 cm, na pripremljenu, čistu i suvu podlogu. Gornji deo se fiksira sa zaptivanjem uz štok prozora, a bočni delovi se povijaju sa zaptivanjem uz prozorsku uložinu. U cenu ulazi i jedan sloj ter papira ispod lima. </t>
  </si>
  <si>
    <t>ponuđač:</t>
  </si>
  <si>
    <t>Novi Sad, ....................... 2017.</t>
  </si>
  <si>
    <t xml:space="preserve">jedinična
cena u din. bez PDV-a </t>
  </si>
  <si>
    <t>ukupno u
din. bez PDV-a</t>
  </si>
  <si>
    <t>4.6.2.</t>
  </si>
  <si>
    <t>PREDMER I PREDRAČUN</t>
  </si>
  <si>
    <t>redni broj</t>
  </si>
  <si>
    <t>O  P  I  S</t>
  </si>
  <si>
    <t>jedinica mere</t>
  </si>
  <si>
    <t>količina</t>
  </si>
  <si>
    <t>jedinična cena bez PDV-a</t>
  </si>
  <si>
    <t>ukupna 
cena 
bez PDV-a</t>
  </si>
  <si>
    <t>1.</t>
  </si>
  <si>
    <t>KABLOVI</t>
  </si>
  <si>
    <t>KABLOVI ZA NAPAJANJE SVETILJKI I PRIKLJUČAKA ZA POKRETNA VRATA</t>
  </si>
  <si>
    <t>Kablovi se polažu delom u PNK regal, delom u zid ispod maltera, u tvrdim HFX cevima.</t>
  </si>
  <si>
    <t>RO/M; RO/A → svetiljke; izvod za pokretna vrata; napajanje reklamnih panoa</t>
  </si>
  <si>
    <t>N2XH 3x1,5 mm²</t>
  </si>
  <si>
    <t>N2XH 3x2,5 mm²</t>
  </si>
  <si>
    <t>2.</t>
  </si>
  <si>
    <t>RAZVODNI ORMAR</t>
  </si>
  <si>
    <t>U postojeći razvodni orman potrebno je ugraditi sledeću opremu:</t>
  </si>
  <si>
    <t>mrežni deo</t>
  </si>
  <si>
    <t>Minijaturni zaštitni prekidač - automatski osigurač, jednopolni, nazivne struje 10A, k-ke okidanja B, prekidne moći 6kA, proizvođača SCHNEIDER ili slično</t>
  </si>
  <si>
    <t>agregatski deo</t>
  </si>
  <si>
    <t>Minijaturni zaštitni prekidač - automatski osigurač, jednopolni, nazivne struje 16A, k-ke okidanja B, prekidne moći 6kA, proizvođača SCHNEIDER ili slično</t>
  </si>
  <si>
    <t>Sitan i nespeficirani materijal</t>
  </si>
  <si>
    <t>paušal.</t>
  </si>
  <si>
    <t>kompl.</t>
  </si>
  <si>
    <t>3.</t>
  </si>
  <si>
    <t>SVETILJKE</t>
  </si>
  <si>
    <t>Isporuka i montaža sledećih svjetiljki:</t>
  </si>
  <si>
    <t>S1</t>
  </si>
  <si>
    <t>LED panel, 48W, 4000K, sličan tipu LANO QUADRO, proizvođača SCHRACK ili sličan</t>
  </si>
  <si>
    <t>S2</t>
  </si>
  <si>
    <t>Linijska LED svetiljka, 31W, slična tipu SIMPLE LINE, proizvođača SCHRACK ili sličan</t>
  </si>
  <si>
    <t>S3</t>
  </si>
  <si>
    <t>LED crevo, 7,2W, proizvođača SCHRACK ili sličan</t>
  </si>
  <si>
    <t>S4</t>
  </si>
  <si>
    <t xml:space="preserve">Prstenasta svetiljka visećeg tipa, 100W, proizvođača SCHRACK ili sličan </t>
  </si>
  <si>
    <t>S5</t>
  </si>
  <si>
    <t xml:space="preserve">LED linijska svetiljka visećeg tipa 58W, proizvođača SCHRACK ili sličan </t>
  </si>
  <si>
    <t>S6</t>
  </si>
  <si>
    <t>LED traka za montažu u reklamne panoe, 18W</t>
  </si>
  <si>
    <t>STOPA PDV-a:</t>
  </si>
  <si>
    <t>TOTAL ARHITEKTURNI DEO bez PDV-a:</t>
  </si>
  <si>
    <t>TOTAL ARHITEKTURNI DEO sa PDV-om:</t>
  </si>
  <si>
    <t>Demontaza postojece elektro instalacije - fluo lampi sa sve armaturama sa odvozom na deponiju</t>
  </si>
  <si>
    <t>kpl.</t>
  </si>
  <si>
    <t>3,02</t>
  </si>
  <si>
    <t>m2</t>
  </si>
  <si>
    <t>Nabavka materijala I izrada monolitnog gipsanog plafona na metalnoj podkonstrukciji ulaznog hola.</t>
  </si>
  <si>
    <t xml:space="preserve">Nabavka materijala I izrada kaskada na plafonu visinske razlike 80cm. </t>
  </si>
  <si>
    <t>U delu br. 1. Radovi na rušenju i demontaži, u poziciju 1.01 se dodaje:</t>
  </si>
  <si>
    <t>U delu br. 8. Montažni radovi menja se pozicija 8.01 koja sada glasi:</t>
  </si>
  <si>
    <r>
      <t>m</t>
    </r>
    <r>
      <rPr>
        <vertAlign val="superscript"/>
        <sz val="10"/>
        <color theme="1"/>
        <rFont val="Arial"/>
        <family val="2"/>
        <charset val="238"/>
      </rPr>
      <t>2</t>
    </r>
  </si>
  <si>
    <t>U delu br. 3. Svetiljke menja se pozicija 3.1 koja sada glasi:</t>
  </si>
  <si>
    <t>Demontaza, reparacija u LED izvor svetla LED modulima sa min. 6 dioda po modulu ukupne snage 1W, min.efikasnosti 145lm/W, boje svetla 6000K ( dozvoljeno odstupanje +-100K ).Moduli se postavljaju na osovinski razmak 7x7cm sa svim pripadajucim napajanjima za prikljucenje na 220V .U cenu uracunati i montazu svetlecih tabli za obelezavanje delova instituta na mesta koja predvidi narucilac.dimenzija tabli 200x80cm</t>
  </si>
  <si>
    <t>Demontaza, reparacija u LED izvor svetla LED modulima sa min. 6 dioda po modulu ukupne snage 1W, min.efikasnosti 145lm/W, boje svetla 6000K ( dozvoljeno odstupanje +-100K ).Moduli se postavljaju na osovinski razmak 8x8cm sa svim pripadajucim napajanjima za prikljucenje na 220V .U cenu uracunati i montazu svetlecih tabli za obelezavanje delova instituta na mesta koja predvidi narucilac.Prosecna dimenzija tabli 300x100cm</t>
  </si>
  <si>
    <t>Nabavka I montaza LED liniskih svetiljki viseceg tipa izradjene od AL sa opal protektorom od PMMA materijala.Dim. Svetiljki 60x95mm L=1000mm, snage 38W sa integrisanim napajanjem smestenog u zasebnoj komori rasvetnog tela, PF 0.98. Min.efikasnost izvora svetla 120lm/W, boja svetla 4100K ( dozvoljeno odstupanje +-100K ).Prihvat LED modula formiran u vidu lastinog repa koji omogucuje laku izmenu samog modula.</t>
  </si>
  <si>
    <t>Nabavka I montaza LED liniskih svetiljki viseceg tipa izradjene od AL sa opal protektorom od PMMA materijala u dual spoju smaknute za 1/3 duzine. Dim. Svetiljki 170x95mm L=1000mm, snage 58W sa integrisanim napajanjem smestenog u zasebnoj komori rasvetnog tela, PF 0.98. Min.efikasnost izvora svetla 120lm/W, boja svetla 4100K ( dozvoljeno odstupanje +-100K ).Prihvat LED modula formiran u vidu lastinog repa koji omogucuje laku izmenu samog modula.</t>
  </si>
  <si>
    <t>Nabavka I montaza prstenaste svetiljke  viseceg tipa cetvrtaste forme sastavljena iz dva segmenta nezavisno formiranih na razlicitim visinama.Spoljasnji segment dim. 1000x1000mm ukupne snage 100W, unutrasnji dim.500x500mm ukupne snage 80W sa integrisanim napajanjem P.F 0.98 Min. efikasnosti izvora svetla 120lm/W, boja svetla 4100K ( dozvoljeno odstupanje +-100K ).Prihvat LED modula formiran u vidu lastinog repa koji omogucuje laku izmenu samog modula.</t>
  </si>
  <si>
    <t>Nabavka lagerovanje I montaza LED liniskih svetiljki ugradnog tipa izradjene od AL sa opal protektorom od PMMA materijala.Dim. Svetiljki 60x95mm L=1000mm, snage 38W sa integrisanim napajanjem smestenog u zasebnoj komori rasvetnog tela, PF 0.98. Min.efikasnost izvora svetla 120lm/W, boja svetla 4100K ( dozvoljeno odstupanje +-100K ).Prihvat LED modula formiran u vidu lastinog repa koji omogucuje laku izmenu samog modula.</t>
  </si>
  <si>
    <t>Nabavka I ugradnja LED trake jacine 7.2W na 24V u IP zastiti  20.Traku montirati na AL profil sa formiranjem paralelnih provodnikom-mostovima zbog ravnomernog opterecenja provodnika-trake.</t>
  </si>
  <si>
    <t xml:space="preserve">Nabavka I montaza LED panela 600x600mm za ugradnju u monolitni gips plafon snage 40W, Min.efikasnost izvora svetla 120lm/W,  boja svetla 4100K ( dozvoljeno odstupanje +-100K ).Debljina vidnog dela rama max.2mm  I sirina vidnog dela rama max. 30mm. ugradnja panela preko preklopnih zabica na oprugama kako bi se obezbedila laka montaza-demontaza. </t>
  </si>
  <si>
    <t>Nabavka I ugradnja AL profil za LED traku dim. 15x6mm I opal difuzorom sve u kompletu sa priborom za montazu-obujmice od pametnog celika, montaza na podlogu od univera.</t>
  </si>
  <si>
    <t>Nabavka I ugradnja napajanja za led traku 24V, 150W</t>
  </si>
  <si>
    <t>Nabavka I ugradnja napajanja za led traku 24V, 200W</t>
  </si>
  <si>
    <t>Nabavka I ugradnja napajanja za led traku 24V, 250W</t>
  </si>
  <si>
    <r>
      <t>Nabavka materijala I bojenje podplafonskog prostora u mat crnu boju</t>
    </r>
    <r>
      <rPr>
        <b/>
        <sz val="10"/>
        <color theme="1"/>
        <rFont val="Arial"/>
        <family val="2"/>
        <charset val="238"/>
      </rPr>
      <t xml:space="preserve"> (poludisperzija)</t>
    </r>
  </si>
  <si>
    <t>Idejnim projektom u delu "Uslovi eventualne zamene projektom predviđenih materijala" je predviđena mogućnost odstupanja od postojećeg projketa, te investitor u skaldu sa stavkama B5 i B6 ovog dokumeta vrši sledeće izmene:</t>
  </si>
  <si>
    <t>Izmene arhitektonskog dela (sheet 1. ovog dokumeta)</t>
  </si>
  <si>
    <t>Izmene elektrotehničkog dela (sheet 2. ovog dokumeta)</t>
  </si>
  <si>
    <t>UKUPNO SVETILJKE</t>
  </si>
  <si>
    <t>UKUPNO ELEKTROTEHNIČKI DEO (1+2) bez PDV-a:</t>
  </si>
  <si>
    <t>UKUPNO ELEKTROTEHNIČKI DEO(1+2) sa PDV-om:</t>
  </si>
  <si>
    <t>Napomena: NE POPUNJAVATI deo br.8 Montažni radovi u ovoj tabeli, jer je izvršena izmena te se predmetni radovi popunjavaju tabeli u sheet-u 3. Izmene</t>
  </si>
  <si>
    <r>
      <t>Obračun po m</t>
    </r>
    <r>
      <rPr>
        <vertAlign val="superscript"/>
        <sz val="11"/>
        <rFont val="Arial"/>
        <family val="2"/>
        <charset val="238"/>
      </rPr>
      <t>2</t>
    </r>
  </si>
  <si>
    <r>
      <t>m</t>
    </r>
    <r>
      <rPr>
        <vertAlign val="superscript"/>
        <sz val="11"/>
        <rFont val="Arial"/>
        <family val="2"/>
        <charset val="238"/>
      </rPr>
      <t>2</t>
    </r>
  </si>
  <si>
    <r>
      <t xml:space="preserve">Uklanjanje - vađenje i demontaža postojećih enterijerskih vrata vetrobrana (sa konstrukcijom) - </t>
    </r>
    <r>
      <rPr>
        <sz val="11"/>
        <rFont val="Arial"/>
        <family val="2"/>
        <charset val="238"/>
      </rPr>
      <t>za ponovnu ugradnju novih vrata na istom mestu.</t>
    </r>
  </si>
  <si>
    <r>
      <t xml:space="preserve">Uklanjanje - vađenje i demontaža postojećih, ulaznih, eksterijerskih vrata vetrobrana (sa konstrukcijom) - </t>
    </r>
    <r>
      <rPr>
        <sz val="11"/>
        <rFont val="Arial"/>
        <family val="2"/>
        <charset val="238"/>
      </rPr>
      <t>za ponovnu ugradnju novih vrata na istom mestu.</t>
    </r>
  </si>
  <si>
    <r>
      <t xml:space="preserve">Demontaža spoljne, patinirane limene okapnice od pocinkovanog lima - iznad ulaznog vetrobrana. </t>
    </r>
    <r>
      <rPr>
        <sz val="11"/>
        <rFont val="Arial"/>
        <family val="2"/>
        <charset val="238"/>
      </rPr>
      <t>Limena okapnica se demontira radi ugradnje nove na istom mestu.</t>
    </r>
  </si>
  <si>
    <r>
      <rPr>
        <b/>
        <sz val="11"/>
        <rFont val="Arial"/>
        <family val="2"/>
        <charset val="238"/>
      </rPr>
      <t>Demontaža i ponovna montaža radijatora u holu i vetrobranu na istom mestu</t>
    </r>
    <r>
      <rPr>
        <sz val="11"/>
        <rFont val="Arial"/>
        <family val="2"/>
        <charset val="238"/>
      </rPr>
      <t>, radi farbanja parapeta iza radijatora i farbanja samih radijatora.</t>
    </r>
  </si>
  <si>
    <r>
      <rPr>
        <b/>
        <sz val="11"/>
        <rFont val="Arial"/>
        <family val="2"/>
        <charset val="238"/>
      </rPr>
      <t>Pažljiva demontaža i ponovna montaža postojeće telefonske govornice - u holu na istom mestu</t>
    </r>
    <r>
      <rPr>
        <sz val="11"/>
        <rFont val="Arial"/>
        <family val="2"/>
        <charset val="238"/>
      </rPr>
      <t>, radi farbanja zidne površine iza. Telefonsku govornicu dostaviti na čuvanje investitoru do okončanja molersko-farbarskih radova i ponovne montaže na istom mestu.</t>
    </r>
  </si>
  <si>
    <r>
      <rPr>
        <b/>
        <sz val="11"/>
        <rFont val="Arial"/>
        <family val="2"/>
        <charset val="238"/>
      </rPr>
      <t>Pažljiva demontaža i ponovna montaža postojećih svetlećih INFO-panoa Instituta - u holu na istom mestu</t>
    </r>
    <r>
      <rPr>
        <sz val="11"/>
        <rFont val="Arial"/>
        <family val="2"/>
        <charset val="238"/>
      </rPr>
      <t>, radi farbanja zidne površine iza. INFO-panoe dostaviti na čuvanje investitoru do okončanja molersko-farbarskih radova i ponovne montaže na istom mestu.</t>
    </r>
  </si>
  <si>
    <r>
      <rPr>
        <b/>
        <sz val="11"/>
        <rFont val="Arial"/>
        <family val="2"/>
        <charset val="238"/>
      </rPr>
      <t>Izrada i montaža fasadnog, zastakljenog, ulaznog portala sa vratima</t>
    </r>
    <r>
      <rPr>
        <sz val="11"/>
        <rFont val="Arial"/>
        <family val="2"/>
        <charset val="238"/>
      </rPr>
      <t>, izrađenog od alu profila, zastakljenog niskoemisionim, sigurnosnim, providnim PANPLEX staklom sa argonskom ispunom. Ovaj portal se ugrađuje između hola i vetrobrana.</t>
    </r>
  </si>
  <si>
    <r>
      <rPr>
        <b/>
        <sz val="11"/>
        <rFont val="Arial"/>
        <family val="2"/>
        <charset val="238"/>
      </rPr>
      <t>Dvokrilna automatska klizna zastakljena vrata,
sa bočnim fiksnim staklima i nadsvetlom</t>
    </r>
    <r>
      <rPr>
        <sz val="11"/>
        <rFont val="Arial"/>
        <family val="2"/>
        <charset val="238"/>
      </rPr>
      <t xml:space="preserve">
Dimenzije otvora 150 / 205 cm, portal 315 / 273 cm
(klizna)</t>
    </r>
  </si>
  <si>
    <r>
      <rPr>
        <b/>
        <sz val="11"/>
        <rFont val="Arial"/>
        <family val="2"/>
        <charset val="238"/>
      </rPr>
      <t>Izrada i montaža fasadnog, zastakljenog, ulaznog portala sa vratima</t>
    </r>
    <r>
      <rPr>
        <sz val="11"/>
        <rFont val="Arial"/>
        <family val="2"/>
        <charset val="238"/>
      </rPr>
      <t>, izrađenog od alu profila, zastakljenog niskoemisionim sigurnosnim, providnim PANPLEX staklom sa argonskom ispunom. Ovaj portal sa nadsvetlom se ugrađuje spolja na vetrobran.</t>
    </r>
  </si>
  <si>
    <r>
      <t xml:space="preserve">Podužno </t>
    </r>
    <r>
      <rPr>
        <b/>
        <sz val="11"/>
        <rFont val="Arial"/>
        <family val="2"/>
        <charset val="238"/>
      </rPr>
      <t>opšivanje vrha krovne atike</t>
    </r>
    <r>
      <rPr>
        <sz val="11"/>
        <rFont val="Arial"/>
        <family val="2"/>
        <charset val="238"/>
      </rPr>
      <t xml:space="preserve"> pocinkovanim limom d=0.6mm razvijene širine do cca 25 cm. Podužni opšav postavlja se na mestu prethodno demontiranog, starog limenog opšava.</t>
    </r>
  </si>
  <si>
    <r>
      <t xml:space="preserve">Izrada i </t>
    </r>
    <r>
      <rPr>
        <b/>
        <sz val="11"/>
        <rFont val="Arial"/>
        <family val="2"/>
        <charset val="238"/>
      </rPr>
      <t>montaža horizontalnih, ležećih oluka</t>
    </r>
    <r>
      <rPr>
        <sz val="11"/>
        <rFont val="Arial"/>
        <family val="2"/>
        <charset val="238"/>
      </rPr>
      <t xml:space="preserve"> - </t>
    </r>
    <r>
      <rPr>
        <b/>
        <sz val="11"/>
        <rFont val="Arial"/>
        <family val="2"/>
        <charset val="238"/>
      </rPr>
      <t>slobodnoizlivnih lula</t>
    </r>
    <r>
      <rPr>
        <sz val="11"/>
        <rFont val="Arial"/>
        <family val="2"/>
        <charset val="238"/>
      </rPr>
      <t xml:space="preserve"> od pocinkovanog lima d=0.6mm razvijene sirine cca 60 cm (na završetku izlivnog mesta ab atike ravnog krova). </t>
    </r>
  </si>
  <si>
    <r>
      <t xml:space="preserve">Izrada i </t>
    </r>
    <r>
      <rPr>
        <b/>
        <sz val="11"/>
        <rFont val="Arial"/>
        <family val="2"/>
        <charset val="238"/>
      </rPr>
      <t>montaža spoljnih solbanka prozora</t>
    </r>
    <r>
      <rPr>
        <sz val="11"/>
        <rFont val="Arial"/>
        <family val="2"/>
        <charset val="238"/>
      </rPr>
      <t xml:space="preserve"> od pocinkovanog lima d=0.55mm razvijene širine do cca 25 cm. Spoljni solbank prozora montira se na vetrobranu, spolja.</t>
    </r>
  </si>
  <si>
    <r>
      <t xml:space="preserve">Popravka oštećenja međuspratne konstrukcije gipsanim pločama d=12,5 mm </t>
    </r>
    <r>
      <rPr>
        <sz val="11"/>
        <rFont val="Arial"/>
        <family val="2"/>
        <charset val="238"/>
      </rPr>
      <t xml:space="preserve">(kvalitet "Knauf GKB" ili ekvivalentan). . </t>
    </r>
  </si>
  <si>
    <r>
      <t>Izoluju se bočni parapeti ulaznog vetrobrana, spolja, preko postojeće limene obloge. Mineralna vuna se postavlja  u pločama, fabrički presvučene alu folijom, nasipne gustine 100-120 kg/m</t>
    </r>
    <r>
      <rPr>
        <vertAlign val="superscript"/>
        <sz val="11"/>
        <rFont val="Arial"/>
        <family val="2"/>
        <charset val="238"/>
      </rPr>
      <t>3</t>
    </r>
    <r>
      <rPr>
        <sz val="11"/>
        <rFont val="Arial"/>
        <family val="2"/>
        <charset val="238"/>
      </rPr>
      <t>, minimalne debljine d=5 cm (kvalitet "Knauf KR T" ili ekvivalentan).</t>
    </r>
  </si>
  <si>
    <r>
      <rPr>
        <b/>
        <sz val="11"/>
        <rFont val="Arial"/>
        <family val="2"/>
        <charset val="238"/>
      </rPr>
      <t>Izrada tzv. "bavalit" ili finalnih slojeva tzv. "knauf-rock fasade"</t>
    </r>
    <r>
      <rPr>
        <sz val="11"/>
        <rFont val="Arial"/>
        <family val="2"/>
        <charset val="238"/>
      </rPr>
      <t>, na podlozi od tvrdo presovane, mineralne, kamene vune. Bojenje fasadnih zidnih povrsina u dve ruke, sa prethodnim podlogiranjem. Kompletan postupak izvršiti po sledećim fazama:</t>
    </r>
  </si>
  <si>
    <r>
      <rPr>
        <b/>
        <sz val="11"/>
        <rFont val="Arial"/>
        <family val="2"/>
        <charset val="238"/>
      </rPr>
      <t>Izrada tzv. "bavalit" ili finalnih slojeva tzv. "knauf-rock fasade"</t>
    </r>
    <r>
      <rPr>
        <sz val="11"/>
        <rFont val="Arial"/>
        <family val="2"/>
        <charset val="238"/>
      </rPr>
      <t>, na podlozi od postojeće betonske atike nadstrešnice. Bojenje fasadnih zidnih povrsina u dve ruke, sa prethodnim podlogiranjem. Kompletan postupak izvršiti po sledećim fazama:</t>
    </r>
  </si>
  <si>
    <r>
      <rPr>
        <b/>
        <sz val="11"/>
        <rFont val="Arial"/>
        <family val="2"/>
        <charset val="238"/>
      </rPr>
      <t>Krečenje - dezinfekcija plafona</t>
    </r>
    <r>
      <rPr>
        <sz val="11"/>
        <rFont val="Arial"/>
        <family val="2"/>
        <charset val="238"/>
      </rPr>
      <t xml:space="preserve"> u holu i vetrobranu predviđenim za adaptaciju, u visini iznad spuštenog plafona do međuspratne konstrukcije, dva puta, čistim krečnim mlekom u belo - ili </t>
    </r>
    <r>
      <rPr>
        <b/>
        <sz val="11"/>
        <rFont val="Arial"/>
        <family val="2"/>
        <charset val="238"/>
      </rPr>
      <t xml:space="preserve">dezinfekcionom antibaktericidnom bojom. </t>
    </r>
  </si>
  <si>
    <r>
      <t>Obracun radova po m</t>
    </r>
    <r>
      <rPr>
        <vertAlign val="superscript"/>
        <sz val="11"/>
        <rFont val="Arial"/>
        <family val="2"/>
        <charset val="238"/>
      </rPr>
      <t>2</t>
    </r>
    <r>
      <rPr>
        <sz val="11"/>
        <rFont val="Arial"/>
        <family val="2"/>
        <charset val="238"/>
      </rPr>
      <t xml:space="preserve"> stvarno izvedenog krečenja
(bez obračuna rebara)</t>
    </r>
  </si>
  <si>
    <r>
      <rPr>
        <b/>
        <sz val="11"/>
        <rFont val="Arial"/>
        <family val="2"/>
        <charset val="238"/>
      </rPr>
      <t>Bojenje svih zidnih površina hola i vetrobrana poludisperzivnom bojom</t>
    </r>
    <r>
      <rPr>
        <sz val="11"/>
        <rFont val="Arial"/>
        <family val="2"/>
        <charset val="238"/>
      </rPr>
      <t xml:space="preserve">, u dve ruke, sa prethodnim podlogiranjem. </t>
    </r>
  </si>
  <si>
    <r>
      <rPr>
        <b/>
        <sz val="11"/>
        <rFont val="Arial"/>
        <family val="2"/>
        <charset val="238"/>
      </rPr>
      <t>Bojenje svih radijatora hola i vetrobrana uljanom bojom</t>
    </r>
    <r>
      <rPr>
        <sz val="11"/>
        <rFont val="Arial"/>
        <family val="2"/>
        <charset val="238"/>
      </rPr>
      <t xml:space="preserve">, u dve ruke, sa prethodnim šmirglanjem. </t>
    </r>
  </si>
  <si>
    <r>
      <rPr>
        <b/>
        <sz val="11"/>
        <rFont val="Arial"/>
        <family val="2"/>
        <charset val="238"/>
      </rPr>
      <t>Bojenje svih grejnih cevi hola i vetrobrana uljanom bojom</t>
    </r>
    <r>
      <rPr>
        <sz val="11"/>
        <rFont val="Arial"/>
        <family val="2"/>
        <charset val="238"/>
      </rPr>
      <t xml:space="preserve">, u dve ruke, sa prethodnim šmirglanjem. </t>
    </r>
  </si>
  <si>
    <r>
      <t xml:space="preserve">Nabavka i </t>
    </r>
    <r>
      <rPr>
        <b/>
        <sz val="11"/>
        <rFont val="Arial"/>
        <family val="2"/>
        <charset val="238"/>
      </rPr>
      <t>ugradnja glavne, finalne hidrozaštite ravnih krovova</t>
    </r>
    <r>
      <rPr>
        <sz val="11"/>
        <rFont val="Arial"/>
        <family val="2"/>
        <charset val="238"/>
      </rPr>
      <t xml:space="preserve"> - sa sintetičkom oblogom  (fleksibilni POLIOLEFIN "FPO"); koja ima fiberglas ojacanje sa slojem poliestera, debljine d = 0.2 cm. </t>
    </r>
  </si>
  <si>
    <r>
      <t>Materijal treba da sadrži fabričke PP aditive - prigušivače plamena (retardanti). Postavlja se na podlozi - sloju geotekstila d=0.1cm ("Austroplan FKV 2,00", ili ekvivalentan) ili postaviti sloj geotekstila od poliestera kvaliteta 300 g/m</t>
    </r>
    <r>
      <rPr>
        <vertAlign val="superscript"/>
        <sz val="11"/>
        <rFont val="Arial"/>
        <family val="2"/>
        <charset val="238"/>
      </rPr>
      <t>2</t>
    </r>
    <r>
      <rPr>
        <sz val="11"/>
        <rFont val="Arial"/>
        <family val="2"/>
        <charset val="238"/>
      </rPr>
      <t>. Postojeći ravni krov se zadržava.</t>
    </r>
  </si>
  <si>
    <r>
      <rPr>
        <b/>
        <sz val="11"/>
        <rFont val="Arial"/>
        <family val="2"/>
        <charset val="238"/>
      </rPr>
      <t xml:space="preserve">Ugradnja zidnog, fazonskog slivnika sa flanšnom i sa zastitnom korpom. </t>
    </r>
    <r>
      <rPr>
        <sz val="11"/>
        <rFont val="Arial"/>
        <family val="2"/>
        <charset val="238"/>
      </rPr>
      <t>Slivnici se montiraju na mestu izliva vode sa ravnog krova.</t>
    </r>
  </si>
  <si>
    <r>
      <rPr>
        <b/>
        <sz val="11"/>
        <rFont val="Arial"/>
        <family val="2"/>
        <charset val="238"/>
      </rPr>
      <t>Istovremena</t>
    </r>
    <r>
      <rPr>
        <sz val="11"/>
        <rFont val="Arial"/>
        <family val="2"/>
        <charset val="238"/>
      </rPr>
      <t xml:space="preserve"> izrada hidroizolacije, direktno na očišćenoj, prethodno izvedenoj podlozi, sa istovremenim preklapanjem i varenjem vrelim vazduhom za osnovni sloj hidroizolacije krova. </t>
    </r>
  </si>
  <si>
    <r>
      <rPr>
        <b/>
        <sz val="11"/>
        <rFont val="Arial"/>
        <family val="2"/>
        <charset val="238"/>
      </rPr>
      <t xml:space="preserve">Nabavka i montaža spuštenog plafona od mineralnih ploča </t>
    </r>
    <r>
      <rPr>
        <sz val="11"/>
        <rFont val="Arial"/>
        <family val="2"/>
        <charset val="238"/>
      </rPr>
      <t xml:space="preserve">tipa "AMF Thermatex Feinstratos mikroperforirani - sistem C" (ili ekvivalentno). </t>
    </r>
  </si>
  <si>
    <r>
      <t>m</t>
    </r>
    <r>
      <rPr>
        <vertAlign val="superscript"/>
        <sz val="11"/>
        <color theme="1"/>
        <rFont val="Arial"/>
        <family val="2"/>
        <charset val="238"/>
      </rPr>
      <t>2</t>
    </r>
  </si>
  <si>
    <r>
      <rPr>
        <b/>
        <sz val="11"/>
        <rFont val="Arial"/>
        <family val="2"/>
        <charset val="238"/>
      </rPr>
      <t>Izrada i montaza metalnog spoljnog brisača-otirača</t>
    </r>
    <r>
      <rPr>
        <sz val="11"/>
        <rFont val="Arial"/>
        <family val="2"/>
        <charset val="238"/>
      </rPr>
      <t xml:space="preserve"> za obuću, od povezanih, aluminijumskih, lamela sa poliamidnim četkicama i brisačima.</t>
    </r>
  </si>
  <si>
    <r>
      <t xml:space="preserve">Detaljno čišćenje međuprostora spuštenog plafona. </t>
    </r>
    <r>
      <rPr>
        <sz val="11"/>
        <rFont val="Arial"/>
        <family val="2"/>
        <charset val="238"/>
      </rPr>
      <t>Ovi radovi izvode se po okončanju demontaže plafona, a pre higijensko - dezifenkcionog krečenja.</t>
    </r>
  </si>
  <si>
    <r>
      <t>Detalno pregledati sve sanirane i adaptirane površine i prostorije i izneti sav zaostali materijal, pribor, šut, razne otpatke, alat i sl.</t>
    </r>
    <r>
      <rPr>
        <b/>
        <sz val="11"/>
        <rFont val="Arial"/>
        <family val="2"/>
        <charset val="238"/>
      </rPr>
      <t xml:space="preserve"> Izvrsiti završno čišćenje prostorija, sa pranjem </t>
    </r>
    <r>
      <rPr>
        <sz val="11"/>
        <rFont val="Arial"/>
        <family val="2"/>
        <charset val="238"/>
      </rPr>
      <t>prozora, vrata i podova vetrobrana i hola.</t>
    </r>
  </si>
  <si>
    <t>MONTAŽNI RADOVI</t>
  </si>
  <si>
    <t>Napomena: deo br.1 Radovi na rušenju i demontaži u poziciji 1,01 je dopunjen. Pogledati tabelu u sheet-u 3. Izmene</t>
  </si>
  <si>
    <t>Napomena: NE POPUNJAVATI deo br. 3 SVETILJKE u ovoj tabeli (sheet-u br.2) jer je izvršena izmena te se ista ponunjava u tabeli u sheet-u br. 3 Izmene.</t>
  </si>
  <si>
    <t>3.1</t>
  </si>
  <si>
    <t>UKUPNO za izmena u delu br. 1. Radovi na rušenju i demontaži, u poziciju 1.01</t>
  </si>
  <si>
    <t>SVE UKUPNO (bez PDV-a)</t>
  </si>
  <si>
    <t>stopa PDV-a</t>
  </si>
  <si>
    <t>UKUPNO (sa PDV-om)</t>
  </si>
  <si>
    <t>UKUPNO za izmenu MONTAŽNI RADOVI</t>
  </si>
  <si>
    <t>UKUPNO za izmenu SVETILJKE</t>
  </si>
  <si>
    <t>U delu br. 2. Bravarski radovi, u poziciji 2.01, stavka 1 se menja i sada glasi:</t>
  </si>
  <si>
    <r>
      <t xml:space="preserve">Izrada i montaža </t>
    </r>
    <r>
      <rPr>
        <b/>
        <sz val="10"/>
        <rFont val="Arial"/>
        <family val="2"/>
        <charset val="238"/>
      </rPr>
      <t>unutrašnjeg</t>
    </r>
    <r>
      <rPr>
        <sz val="10"/>
        <rFont val="Arial"/>
        <family val="2"/>
        <charset val="238"/>
      </rPr>
      <t>, zastakljenog, ulaznog portala sa vratima, izrađenog od alu profila, zastakljenog niskoemisionim, sigurnosnim, providnim PANPLEX staklom sa argonskom ispunom. Ovaj portal se ugrađuje između hola i vetrobrana.</t>
    </r>
  </si>
  <si>
    <t>Napomena: deo br.2 Bravarski radovi u poziciji 2,01 je izmenjen (stavka 1). U cenu uključiti izmenu koja je definisana u tabeli u sheet-u 3. Izmene</t>
  </si>
  <si>
    <t>Nabavka I Izrada plafona ulaznog hola (poz. 2) tip OPTIMA CURVED CANOPY  (Konkavno - Konveksni). Montaža na visilice prosečne dužine 1 - 1,5 m (sa mogućnošću demontiranja zbog potreba čišćenja i održavanja).</t>
  </si>
  <si>
    <t xml:space="preserve">Prostorije: P.2.1 </t>
  </si>
</sst>
</file>

<file path=xl/styles.xml><?xml version="1.0" encoding="utf-8"?>
<styleSheet xmlns="http://schemas.openxmlformats.org/spreadsheetml/2006/main">
  <numFmts count="1">
    <numFmt numFmtId="44" formatCode="_-* #,##0.00\ &quot;Din.&quot;_-;\-* #,##0.00\ &quot;Din.&quot;_-;_-* &quot;-&quot;??\ &quot;Din.&quot;_-;_-@_-"/>
  </numFmts>
  <fonts count="31">
    <font>
      <sz val="11"/>
      <color theme="1"/>
      <name val="Calibri"/>
      <family val="2"/>
      <scheme val="minor"/>
    </font>
    <font>
      <b/>
      <sz val="10"/>
      <name val="Arial"/>
      <family val="2"/>
      <charset val="238"/>
    </font>
    <font>
      <sz val="11"/>
      <name val="Arial"/>
      <family val="2"/>
      <charset val="238"/>
    </font>
    <font>
      <b/>
      <sz val="11"/>
      <name val="Arial"/>
      <family val="2"/>
      <charset val="238"/>
    </font>
    <font>
      <sz val="11"/>
      <color theme="1"/>
      <name val="Arial"/>
      <family val="2"/>
      <charset val="238"/>
    </font>
    <font>
      <i/>
      <sz val="11"/>
      <name val="Arial"/>
      <family val="2"/>
      <charset val="238"/>
    </font>
    <font>
      <sz val="10"/>
      <name val="Arial"/>
      <family val="2"/>
      <charset val="238"/>
    </font>
    <font>
      <i/>
      <sz val="11"/>
      <color theme="0"/>
      <name val="Arial"/>
      <family val="2"/>
      <charset val="238"/>
    </font>
    <font>
      <sz val="11"/>
      <color theme="1"/>
      <name val="Calibri"/>
      <family val="2"/>
      <scheme val="minor"/>
    </font>
    <font>
      <sz val="10"/>
      <name val="Arial"/>
      <family val="2"/>
    </font>
    <font>
      <sz val="8"/>
      <color rgb="FFFF0000"/>
      <name val="Arial"/>
      <family val="2"/>
      <charset val="238"/>
    </font>
    <font>
      <b/>
      <sz val="8"/>
      <color rgb="FFFF0000"/>
      <name val="Arial"/>
      <family val="2"/>
      <charset val="238"/>
    </font>
    <font>
      <i/>
      <sz val="10"/>
      <name val="Arial"/>
      <family val="2"/>
      <charset val="238"/>
    </font>
    <font>
      <sz val="10"/>
      <color theme="1"/>
      <name val="Arial"/>
      <family val="2"/>
      <charset val="238"/>
    </font>
    <font>
      <vertAlign val="superscript"/>
      <sz val="10"/>
      <color theme="1"/>
      <name val="Arial"/>
      <family val="2"/>
      <charset val="238"/>
    </font>
    <font>
      <b/>
      <sz val="10"/>
      <color theme="1"/>
      <name val="Arial"/>
      <family val="2"/>
      <charset val="238"/>
    </font>
    <font>
      <sz val="10"/>
      <color rgb="FFFF0000"/>
      <name val="Arial"/>
      <family val="2"/>
      <charset val="238"/>
    </font>
    <font>
      <b/>
      <sz val="10"/>
      <color rgb="FFFF0000"/>
      <name val="Arial"/>
      <family val="2"/>
      <charset val="238"/>
    </font>
    <font>
      <i/>
      <sz val="10"/>
      <color theme="1"/>
      <name val="Calibri"/>
      <family val="2"/>
      <charset val="238"/>
      <scheme val="minor"/>
    </font>
    <font>
      <sz val="10"/>
      <color theme="1"/>
      <name val="Calibri"/>
      <family val="2"/>
      <charset val="238"/>
      <scheme val="minor"/>
    </font>
    <font>
      <b/>
      <sz val="9"/>
      <name val="Arial"/>
      <family val="2"/>
      <charset val="238"/>
    </font>
    <font>
      <b/>
      <sz val="11"/>
      <color theme="1"/>
      <name val="Arial"/>
      <family val="2"/>
      <charset val="238"/>
    </font>
    <font>
      <b/>
      <sz val="11"/>
      <color indexed="9"/>
      <name val="Arial"/>
      <family val="2"/>
      <charset val="238"/>
    </font>
    <font>
      <vertAlign val="superscript"/>
      <sz val="11"/>
      <name val="Arial"/>
      <family val="2"/>
      <charset val="238"/>
    </font>
    <font>
      <sz val="11"/>
      <color indexed="8"/>
      <name val="Arial"/>
      <family val="2"/>
      <charset val="238"/>
    </font>
    <font>
      <vertAlign val="superscript"/>
      <sz val="11"/>
      <color theme="1"/>
      <name val="Arial"/>
      <family val="2"/>
      <charset val="238"/>
    </font>
    <font>
      <b/>
      <sz val="11"/>
      <color theme="0"/>
      <name val="Arial"/>
      <family val="2"/>
      <charset val="238"/>
    </font>
    <font>
      <sz val="11"/>
      <color rgb="FFFF0000"/>
      <name val="Arial"/>
      <family val="2"/>
      <charset val="238"/>
    </font>
    <font>
      <b/>
      <sz val="11"/>
      <color rgb="FFFF0000"/>
      <name val="Arial"/>
      <family val="2"/>
      <charset val="238"/>
    </font>
    <font>
      <i/>
      <sz val="11"/>
      <color theme="1"/>
      <name val="Arial"/>
      <family val="2"/>
      <charset val="238"/>
    </font>
    <font>
      <i/>
      <sz val="10"/>
      <color theme="1"/>
      <name val="Arial"/>
      <family val="2"/>
      <charset val="238"/>
    </font>
  </fonts>
  <fills count="16">
    <fill>
      <patternFill patternType="none"/>
    </fill>
    <fill>
      <patternFill patternType="gray125"/>
    </fill>
    <fill>
      <patternFill patternType="solid">
        <fgColor theme="6" tint="0.79998168889431442"/>
        <bgColor indexed="64"/>
      </patternFill>
    </fill>
    <fill>
      <patternFill patternType="solid">
        <fgColor indexed="23"/>
        <bgColor indexed="64"/>
      </patternFill>
    </fill>
    <fill>
      <patternFill patternType="solid">
        <fgColor indexed="2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indexed="55"/>
        <bgColor indexed="64"/>
      </patternFill>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style="thin">
        <color indexed="64"/>
      </bottom>
      <diagonal/>
    </border>
    <border>
      <left/>
      <right style="thin">
        <color indexed="64"/>
      </right>
      <top/>
      <bottom/>
      <diagonal/>
    </border>
  </borders>
  <cellStyleXfs count="3">
    <xf numFmtId="0" fontId="0" fillId="0" borderId="0"/>
    <xf numFmtId="44" fontId="8" fillId="0" borderId="0" applyFont="0" applyFill="0" applyBorder="0" applyAlignment="0" applyProtection="0"/>
    <xf numFmtId="0" fontId="9" fillId="0" borderId="0"/>
  </cellStyleXfs>
  <cellXfs count="251">
    <xf numFmtId="0" fontId="0" fillId="0" borderId="0" xfId="0"/>
    <xf numFmtId="0" fontId="2" fillId="0" borderId="1" xfId="0" applyFont="1" applyBorder="1" applyAlignment="1">
      <alignment horizontal="center" vertical="center" wrapText="1"/>
    </xf>
    <xf numFmtId="4" fontId="2" fillId="0" borderId="1"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0" fontId="4" fillId="0" borderId="0" xfId="0" applyFont="1"/>
    <xf numFmtId="0" fontId="4" fillId="4" borderId="0" xfId="0" applyFont="1" applyFill="1" applyAlignment="1">
      <alignment horizontal="right" indent="1"/>
    </xf>
    <xf numFmtId="4" fontId="4" fillId="4" borderId="0" xfId="0" applyNumberFormat="1" applyFont="1" applyFill="1" applyAlignment="1">
      <alignment horizontal="right" indent="1"/>
    </xf>
    <xf numFmtId="0" fontId="2" fillId="0" borderId="1" xfId="0" applyFont="1" applyBorder="1" applyAlignment="1">
      <alignment horizontal="left" vertical="center" wrapText="1" indent="1"/>
    </xf>
    <xf numFmtId="4" fontId="4" fillId="0" borderId="1" xfId="0" applyNumberFormat="1" applyFont="1" applyBorder="1" applyAlignment="1">
      <alignment horizontal="right" wrapText="1" indent="1"/>
    </xf>
    <xf numFmtId="0" fontId="3" fillId="7" borderId="0" xfId="0" applyFont="1" applyFill="1" applyBorder="1" applyAlignment="1">
      <alignment horizontal="left" vertical="center" wrapText="1" indent="1"/>
    </xf>
    <xf numFmtId="0" fontId="2" fillId="0" borderId="0" xfId="0" applyFont="1" applyFill="1" applyAlignment="1">
      <alignment horizontal="left" vertical="center" wrapText="1" indent="1"/>
    </xf>
    <xf numFmtId="0" fontId="3" fillId="0" borderId="0" xfId="0" applyFont="1" applyFill="1" applyAlignment="1">
      <alignment horizontal="left" vertical="center" wrapText="1" indent="1"/>
    </xf>
    <xf numFmtId="0" fontId="3" fillId="8" borderId="0" xfId="0" applyFont="1" applyFill="1" applyBorder="1" applyAlignment="1">
      <alignment horizontal="left" vertical="center" wrapText="1" indent="1"/>
    </xf>
    <xf numFmtId="0" fontId="4" fillId="0" borderId="0" xfId="0" applyFont="1" applyFill="1"/>
    <xf numFmtId="0" fontId="3" fillId="5" borderId="0" xfId="0" applyFont="1" applyFill="1" applyAlignment="1">
      <alignment horizontal="left" vertical="center" wrapText="1" indent="1"/>
    </xf>
    <xf numFmtId="0" fontId="3" fillId="10" borderId="0" xfId="0" applyFont="1" applyFill="1" applyBorder="1" applyAlignment="1">
      <alignment horizontal="left" vertical="center" wrapText="1" indent="1"/>
    </xf>
    <xf numFmtId="4" fontId="4" fillId="0" borderId="7" xfId="0" applyNumberFormat="1" applyFont="1" applyFill="1" applyBorder="1" applyAlignment="1">
      <alignment horizontal="right" vertical="top" wrapText="1" indent="1"/>
    </xf>
    <xf numFmtId="4" fontId="3" fillId="0" borderId="5" xfId="0" applyNumberFormat="1" applyFont="1" applyFill="1" applyBorder="1" applyAlignment="1">
      <alignment horizontal="right" vertical="center" wrapText="1" indent="1"/>
    </xf>
    <xf numFmtId="0" fontId="4" fillId="0" borderId="7" xfId="0" applyFont="1" applyFill="1" applyBorder="1" applyAlignment="1">
      <alignment horizontal="right" vertical="center" wrapText="1" indent="1"/>
    </xf>
    <xf numFmtId="0" fontId="4" fillId="0" borderId="7" xfId="0" applyFont="1" applyBorder="1" applyAlignment="1">
      <alignment horizontal="right" vertical="top" wrapText="1" indent="1"/>
    </xf>
    <xf numFmtId="4" fontId="3" fillId="0" borderId="5" xfId="0" applyNumberFormat="1" applyFont="1" applyFill="1" applyBorder="1" applyAlignment="1">
      <alignment horizontal="center" vertical="center" wrapText="1"/>
    </xf>
    <xf numFmtId="2" fontId="4" fillId="0" borderId="0" xfId="0" applyNumberFormat="1" applyFont="1" applyFill="1" applyAlignment="1">
      <alignment horizontal="left" vertical="center"/>
    </xf>
    <xf numFmtId="0" fontId="4" fillId="0" borderId="0" xfId="0" applyFont="1" applyFill="1" applyAlignment="1">
      <alignment horizontal="right" vertical="center" indent="1"/>
    </xf>
    <xf numFmtId="4" fontId="4" fillId="0" borderId="0" xfId="0" applyNumberFormat="1" applyFont="1" applyFill="1" applyAlignment="1">
      <alignment horizontal="right" vertical="center" indent="1"/>
    </xf>
    <xf numFmtId="0" fontId="3" fillId="11" borderId="0" xfId="0" applyFont="1" applyFill="1" applyBorder="1" applyAlignment="1">
      <alignment horizontal="left" vertical="center" wrapText="1" indent="1"/>
    </xf>
    <xf numFmtId="0" fontId="4" fillId="12" borderId="0" xfId="0" applyFont="1" applyFill="1" applyAlignment="1">
      <alignment horizontal="right" vertical="center" indent="1"/>
    </xf>
    <xf numFmtId="4" fontId="3" fillId="5" borderId="0" xfId="0" applyNumberFormat="1" applyFont="1" applyFill="1" applyAlignment="1">
      <alignment horizontal="center" vertical="center"/>
    </xf>
    <xf numFmtId="1" fontId="3" fillId="6" borderId="1" xfId="0" applyNumberFormat="1" applyFont="1" applyFill="1" applyBorder="1" applyAlignment="1">
      <alignment horizontal="center" vertical="center"/>
    </xf>
    <xf numFmtId="4" fontId="3" fillId="0" borderId="1" xfId="0" applyNumberFormat="1" applyFont="1" applyFill="1" applyBorder="1" applyAlignment="1">
      <alignment horizontal="right" vertical="center" wrapText="1" indent="1"/>
    </xf>
    <xf numFmtId="4" fontId="5" fillId="5" borderId="1" xfId="0" applyNumberFormat="1" applyFont="1" applyFill="1" applyBorder="1" applyAlignment="1">
      <alignment horizontal="center" vertical="center" wrapText="1"/>
    </xf>
    <xf numFmtId="4" fontId="3" fillId="0" borderId="1" xfId="0" applyNumberFormat="1" applyFont="1" applyFill="1" applyBorder="1" applyAlignment="1">
      <alignment horizontal="right" vertical="center" indent="1"/>
    </xf>
    <xf numFmtId="4" fontId="3" fillId="0" borderId="5" xfId="0" applyNumberFormat="1" applyFont="1" applyFill="1" applyBorder="1" applyAlignment="1">
      <alignment horizontal="right" vertical="center" indent="1"/>
    </xf>
    <xf numFmtId="4" fontId="7" fillId="12" borderId="0" xfId="0" applyNumberFormat="1" applyFont="1" applyFill="1" applyAlignment="1">
      <alignment horizontal="center" vertical="center"/>
    </xf>
    <xf numFmtId="0" fontId="7" fillId="0" borderId="0" xfId="0" applyFont="1" applyAlignment="1">
      <alignment horizontal="center" vertical="center"/>
    </xf>
    <xf numFmtId="4" fontId="1" fillId="0" borderId="0" xfId="0" applyNumberFormat="1" applyFont="1" applyFill="1" applyBorder="1" applyAlignment="1">
      <alignment horizontal="left" vertical="center" wrapText="1" indent="1"/>
    </xf>
    <xf numFmtId="4" fontId="6" fillId="0" borderId="0" xfId="0" applyNumberFormat="1" applyFont="1" applyAlignment="1">
      <alignment horizontal="left" vertical="center" wrapText="1" indent="1"/>
    </xf>
    <xf numFmtId="4" fontId="4" fillId="0" borderId="0" xfId="0" applyNumberFormat="1" applyFont="1" applyFill="1" applyBorder="1" applyAlignment="1">
      <alignment horizontal="right" vertical="center" indent="1"/>
    </xf>
    <xf numFmtId="4" fontId="2" fillId="0" borderId="0" xfId="0" applyNumberFormat="1" applyFont="1" applyFill="1" applyBorder="1" applyAlignment="1">
      <alignment horizontal="right" vertical="center" indent="1"/>
    </xf>
    <xf numFmtId="4" fontId="3" fillId="0" borderId="0" xfId="0" applyNumberFormat="1" applyFont="1" applyFill="1" applyBorder="1" applyAlignment="1">
      <alignment horizontal="right" vertical="center" indent="1"/>
    </xf>
    <xf numFmtId="49" fontId="4" fillId="0" borderId="0" xfId="0" applyNumberFormat="1" applyFont="1" applyFill="1" applyBorder="1" applyAlignment="1">
      <alignment horizontal="right" vertical="center" indent="1"/>
    </xf>
    <xf numFmtId="0" fontId="4" fillId="0" borderId="5" xfId="0" applyFont="1" applyBorder="1"/>
    <xf numFmtId="0" fontId="4" fillId="13" borderId="0" xfId="0" applyFont="1" applyFill="1"/>
    <xf numFmtId="0" fontId="7" fillId="13" borderId="0" xfId="0" applyFont="1" applyFill="1" applyAlignment="1">
      <alignment horizontal="center" vertical="center"/>
    </xf>
    <xf numFmtId="0" fontId="1" fillId="0" borderId="12" xfId="2" applyFont="1" applyFill="1" applyBorder="1" applyAlignment="1">
      <alignment horizontal="center" vertical="center"/>
    </xf>
    <xf numFmtId="0" fontId="1" fillId="0" borderId="12" xfId="2" applyFont="1" applyFill="1" applyBorder="1" applyAlignment="1">
      <alignment horizontal="center" vertical="center" wrapText="1"/>
    </xf>
    <xf numFmtId="4" fontId="1" fillId="0" borderId="12" xfId="2" applyNumberFormat="1" applyFont="1" applyFill="1" applyBorder="1" applyAlignment="1">
      <alignment horizontal="center" wrapText="1"/>
    </xf>
    <xf numFmtId="0" fontId="6" fillId="0" borderId="0" xfId="2" applyFont="1" applyFill="1" applyBorder="1" applyAlignment="1">
      <alignment horizontal="left" vertical="top"/>
    </xf>
    <xf numFmtId="0" fontId="6" fillId="0" borderId="0" xfId="2" applyFont="1" applyFill="1" applyBorder="1"/>
    <xf numFmtId="0" fontId="1" fillId="0" borderId="0" xfId="2" applyFont="1" applyFill="1" applyBorder="1" applyAlignment="1">
      <alignment vertical="justify"/>
    </xf>
    <xf numFmtId="0" fontId="1" fillId="0" borderId="0" xfId="2" applyFont="1" applyFill="1" applyBorder="1" applyAlignment="1">
      <alignment vertical="justify" wrapText="1"/>
    </xf>
    <xf numFmtId="0" fontId="6" fillId="0" borderId="0" xfId="2" applyFont="1" applyFill="1" applyBorder="1" applyAlignment="1">
      <alignment horizontal="center"/>
    </xf>
    <xf numFmtId="4" fontId="6" fillId="0" borderId="0" xfId="2" applyNumberFormat="1" applyFont="1" applyFill="1" applyBorder="1" applyAlignment="1">
      <alignment horizontal="right"/>
    </xf>
    <xf numFmtId="0" fontId="6" fillId="0" borderId="0" xfId="2" applyFont="1" applyFill="1" applyBorder="1" applyAlignment="1">
      <alignment vertical="justify"/>
    </xf>
    <xf numFmtId="0" fontId="1" fillId="0" borderId="0" xfId="2" applyFont="1" applyFill="1" applyBorder="1" applyAlignment="1">
      <alignment horizontal="center" vertical="center" wrapText="1"/>
    </xf>
    <xf numFmtId="4" fontId="1" fillId="0" borderId="0" xfId="2" applyNumberFormat="1" applyFont="1" applyFill="1" applyBorder="1" applyAlignment="1">
      <alignment horizontal="center" wrapText="1"/>
    </xf>
    <xf numFmtId="0" fontId="1" fillId="0" borderId="0" xfId="2" applyFont="1" applyFill="1" applyBorder="1" applyAlignment="1">
      <alignment horizontal="left" vertical="top"/>
    </xf>
    <xf numFmtId="0" fontId="1" fillId="0" borderId="0" xfId="2" applyFont="1" applyFill="1" applyBorder="1"/>
    <xf numFmtId="49" fontId="1" fillId="0" borderId="0" xfId="2" applyNumberFormat="1" applyFont="1" applyFill="1" applyBorder="1" applyAlignment="1">
      <alignment vertical="justify" wrapText="1"/>
    </xf>
    <xf numFmtId="0" fontId="1" fillId="0" borderId="13" xfId="2" applyFont="1" applyFill="1" applyBorder="1" applyAlignment="1">
      <alignment horizontal="center" vertical="justify"/>
    </xf>
    <xf numFmtId="0" fontId="1" fillId="0" borderId="0" xfId="2" applyFont="1" applyFill="1" applyBorder="1" applyAlignment="1">
      <alignment horizontal="center" wrapText="1"/>
    </xf>
    <xf numFmtId="0" fontId="6" fillId="0" borderId="0" xfId="2" applyFont="1" applyFill="1" applyBorder="1" applyAlignment="1">
      <alignment horizontal="justify" vertical="top" wrapText="1"/>
    </xf>
    <xf numFmtId="4" fontId="6" fillId="0" borderId="0" xfId="2" applyNumberFormat="1" applyFont="1" applyFill="1" applyBorder="1" applyAlignment="1">
      <alignment horizontal="right" wrapText="1"/>
    </xf>
    <xf numFmtId="3" fontId="6" fillId="0" borderId="0" xfId="2" applyNumberFormat="1" applyFont="1" applyFill="1" applyBorder="1" applyAlignment="1">
      <alignment horizontal="center"/>
    </xf>
    <xf numFmtId="0" fontId="1" fillId="0" borderId="13" xfId="2" applyFont="1" applyFill="1" applyBorder="1" applyAlignment="1">
      <alignment vertical="justify" wrapText="1"/>
    </xf>
    <xf numFmtId="0" fontId="6" fillId="0" borderId="13" xfId="2" applyFont="1" applyFill="1" applyBorder="1" applyAlignment="1">
      <alignment horizontal="center"/>
    </xf>
    <xf numFmtId="4" fontId="6" fillId="0" borderId="13" xfId="2" applyNumberFormat="1" applyFont="1" applyFill="1" applyBorder="1" applyAlignment="1">
      <alignment horizontal="right"/>
    </xf>
    <xf numFmtId="4" fontId="1" fillId="0" borderId="1" xfId="2" applyNumberFormat="1" applyFont="1" applyFill="1" applyBorder="1" applyAlignment="1">
      <alignment horizontal="right"/>
    </xf>
    <xf numFmtId="0" fontId="6" fillId="0" borderId="0" xfId="2" applyFont="1" applyFill="1" applyBorder="1" applyAlignment="1">
      <alignment vertical="justify" wrapText="1"/>
    </xf>
    <xf numFmtId="4" fontId="6" fillId="0" borderId="0" xfId="1" applyNumberFormat="1" applyFont="1" applyFill="1" applyBorder="1" applyAlignment="1" applyProtection="1">
      <alignment horizontal="center"/>
      <protection locked="0"/>
    </xf>
    <xf numFmtId="0" fontId="6" fillId="0" borderId="0" xfId="2" applyFont="1" applyFill="1" applyBorder="1" applyAlignment="1">
      <alignment horizontal="center" wrapText="1"/>
    </xf>
    <xf numFmtId="4" fontId="1" fillId="0" borderId="0" xfId="2" applyNumberFormat="1" applyFont="1" applyFill="1" applyBorder="1" applyAlignment="1">
      <alignment horizontal="right"/>
    </xf>
    <xf numFmtId="0" fontId="1" fillId="0" borderId="14" xfId="2" applyFont="1" applyFill="1" applyBorder="1" applyAlignment="1">
      <alignment horizontal="left" vertical="justify" wrapText="1"/>
    </xf>
    <xf numFmtId="0" fontId="6" fillId="0" borderId="15" xfId="2" applyFont="1" applyFill="1" applyBorder="1" applyAlignment="1">
      <alignment horizontal="center"/>
    </xf>
    <xf numFmtId="4" fontId="6" fillId="0" borderId="15" xfId="2" applyNumberFormat="1" applyFont="1" applyFill="1" applyBorder="1" applyAlignment="1">
      <alignment horizontal="right"/>
    </xf>
    <xf numFmtId="4" fontId="1" fillId="0" borderId="16" xfId="2" applyNumberFormat="1" applyFont="1" applyFill="1" applyBorder="1" applyAlignment="1">
      <alignment horizontal="right"/>
    </xf>
    <xf numFmtId="0" fontId="1" fillId="0" borderId="14" xfId="2" applyFont="1" applyFill="1" applyBorder="1" applyAlignment="1">
      <alignment vertical="justify" wrapText="1"/>
    </xf>
    <xf numFmtId="0" fontId="6" fillId="0" borderId="15" xfId="2" applyFont="1" applyFill="1" applyBorder="1" applyAlignment="1">
      <alignment vertical="justify" wrapText="1"/>
    </xf>
    <xf numFmtId="0" fontId="6" fillId="0" borderId="16" xfId="2" applyFont="1" applyFill="1" applyBorder="1" applyAlignment="1">
      <alignment vertical="justify" wrapText="1"/>
    </xf>
    <xf numFmtId="4" fontId="2" fillId="0" borderId="0" xfId="0" applyNumberFormat="1" applyFont="1" applyAlignment="1">
      <alignment horizontal="left" vertical="center" wrapText="1" indent="1"/>
    </xf>
    <xf numFmtId="0" fontId="3" fillId="0" borderId="1" xfId="0" applyFont="1" applyBorder="1" applyAlignment="1">
      <alignment horizontal="left" vertical="center" wrapText="1" indent="1"/>
    </xf>
    <xf numFmtId="0" fontId="6" fillId="5" borderId="0" xfId="2" applyFont="1" applyFill="1" applyBorder="1" applyAlignment="1">
      <alignment vertical="justify"/>
    </xf>
    <xf numFmtId="0" fontId="6" fillId="5" borderId="0" xfId="2" applyFont="1" applyFill="1" applyBorder="1" applyAlignment="1">
      <alignment vertical="justify" wrapText="1"/>
    </xf>
    <xf numFmtId="0" fontId="6" fillId="5" borderId="0" xfId="2" applyFont="1" applyFill="1" applyBorder="1" applyAlignment="1">
      <alignment horizontal="center"/>
    </xf>
    <xf numFmtId="4" fontId="6" fillId="5" borderId="0" xfId="2" applyNumberFormat="1" applyFont="1" applyFill="1" applyBorder="1" applyAlignment="1">
      <alignment horizontal="right"/>
    </xf>
    <xf numFmtId="0" fontId="6" fillId="5" borderId="0" xfId="2" applyFont="1" applyFill="1" applyBorder="1" applyAlignment="1">
      <alignment horizontal="right" vertical="justify"/>
    </xf>
    <xf numFmtId="0" fontId="6" fillId="5" borderId="0" xfId="2" applyFont="1" applyFill="1" applyBorder="1" applyAlignment="1">
      <alignment horizontal="justify" vertical="top" wrapText="1"/>
    </xf>
    <xf numFmtId="0" fontId="1" fillId="5" borderId="13" xfId="2" applyFont="1" applyFill="1" applyBorder="1" applyAlignment="1">
      <alignment vertical="justify" wrapText="1"/>
    </xf>
    <xf numFmtId="0" fontId="6" fillId="5" borderId="13" xfId="2" applyFont="1" applyFill="1" applyBorder="1" applyAlignment="1">
      <alignment horizontal="center"/>
    </xf>
    <xf numFmtId="4" fontId="6" fillId="5" borderId="13" xfId="2" applyNumberFormat="1" applyFont="1" applyFill="1" applyBorder="1" applyAlignment="1">
      <alignment horizontal="right"/>
    </xf>
    <xf numFmtId="4" fontId="1" fillId="5" borderId="1" xfId="2" applyNumberFormat="1" applyFont="1" applyFill="1" applyBorder="1" applyAlignment="1">
      <alignment horizontal="right"/>
    </xf>
    <xf numFmtId="0" fontId="1" fillId="0" borderId="0" xfId="0" applyFont="1" applyBorder="1" applyAlignment="1">
      <alignment horizontal="center" vertical="center"/>
    </xf>
    <xf numFmtId="0" fontId="12" fillId="0" borderId="1" xfId="0" applyFont="1" applyBorder="1" applyAlignment="1">
      <alignment horizontal="center" vertical="center" wrapText="1"/>
    </xf>
    <xf numFmtId="0" fontId="12" fillId="0" borderId="0" xfId="0" applyFont="1" applyBorder="1" applyAlignment="1">
      <alignment horizontal="center" vertical="center"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4" fontId="6" fillId="0" borderId="1" xfId="0" applyNumberFormat="1" applyFont="1" applyBorder="1" applyAlignment="1">
      <alignment horizontal="center" vertical="center" wrapText="1"/>
    </xf>
    <xf numFmtId="4" fontId="1" fillId="0" borderId="1" xfId="0" applyNumberFormat="1" applyFont="1" applyBorder="1" applyAlignment="1">
      <alignment horizontal="center" vertical="center" wrapText="1"/>
    </xf>
    <xf numFmtId="0" fontId="13" fillId="0" borderId="0" xfId="0" applyFont="1"/>
    <xf numFmtId="0" fontId="1" fillId="0" borderId="0" xfId="0" applyFont="1" applyBorder="1" applyAlignment="1">
      <alignment horizontal="center" vertical="center" wrapText="1"/>
    </xf>
    <xf numFmtId="0" fontId="6" fillId="0" borderId="0" xfId="0" applyFont="1" applyBorder="1" applyAlignment="1">
      <alignment horizontal="center" vertical="center" wrapText="1"/>
    </xf>
    <xf numFmtId="4" fontId="6" fillId="0" borderId="0" xfId="0" applyNumberFormat="1" applyFont="1" applyBorder="1" applyAlignment="1">
      <alignment horizontal="center" vertical="center" wrapText="1"/>
    </xf>
    <xf numFmtId="4" fontId="1" fillId="0" borderId="0" xfId="0" applyNumberFormat="1" applyFont="1" applyBorder="1" applyAlignment="1">
      <alignment horizontal="center" vertical="center" wrapText="1"/>
    </xf>
    <xf numFmtId="0" fontId="13" fillId="15" borderId="1" xfId="0" applyFont="1" applyFill="1" applyBorder="1" applyAlignment="1">
      <alignment horizontal="left" vertical="center" wrapText="1"/>
    </xf>
    <xf numFmtId="0" fontId="13" fillId="15" borderId="1" xfId="0" applyFont="1" applyFill="1" applyBorder="1" applyAlignment="1">
      <alignment horizontal="center" vertical="center"/>
    </xf>
    <xf numFmtId="0" fontId="13" fillId="0" borderId="0" xfId="0" applyFont="1" applyAlignment="1">
      <alignment horizontal="left"/>
    </xf>
    <xf numFmtId="4" fontId="13" fillId="0" borderId="1" xfId="0" applyNumberFormat="1" applyFont="1" applyBorder="1" applyAlignment="1">
      <alignment horizontal="center" vertical="center"/>
    </xf>
    <xf numFmtId="0" fontId="13" fillId="0" borderId="0" xfId="0" applyFont="1" applyBorder="1"/>
    <xf numFmtId="4" fontId="13" fillId="0" borderId="0" xfId="0" applyNumberFormat="1" applyFont="1"/>
    <xf numFmtId="4" fontId="15" fillId="0" borderId="1" xfId="0" applyNumberFormat="1" applyFont="1" applyBorder="1" applyAlignment="1">
      <alignment horizontal="center"/>
    </xf>
    <xf numFmtId="4" fontId="15" fillId="0" borderId="1" xfId="0" applyNumberFormat="1" applyFont="1" applyBorder="1" applyAlignment="1">
      <alignment horizontal="center" vertical="center"/>
    </xf>
    <xf numFmtId="0" fontId="16" fillId="0" borderId="8" xfId="0" applyFont="1" applyFill="1" applyBorder="1" applyAlignment="1">
      <alignment horizontal="left" vertical="center" wrapText="1" indent="1"/>
    </xf>
    <xf numFmtId="4" fontId="17" fillId="0" borderId="10" xfId="0" applyNumberFormat="1" applyFont="1" applyFill="1" applyBorder="1" applyAlignment="1">
      <alignment horizontal="left" vertical="center" wrapText="1" indent="1"/>
    </xf>
    <xf numFmtId="0" fontId="3" fillId="0" borderId="1" xfId="0" applyFont="1" applyBorder="1" applyAlignment="1">
      <alignment horizontal="center" vertical="center" wrapText="1"/>
    </xf>
    <xf numFmtId="0" fontId="4" fillId="0" borderId="3" xfId="0" applyFont="1" applyBorder="1" applyAlignment="1">
      <alignment horizontal="center" vertical="center"/>
    </xf>
    <xf numFmtId="0" fontId="4" fillId="0" borderId="0" xfId="0" applyFont="1" applyFill="1" applyBorder="1"/>
    <xf numFmtId="0" fontId="4" fillId="0" borderId="1" xfId="0" applyFont="1" applyBorder="1" applyAlignment="1">
      <alignment horizontal="center" vertical="center"/>
    </xf>
    <xf numFmtId="0" fontId="4" fillId="0" borderId="0" xfId="0" applyFont="1" applyFill="1" applyAlignment="1">
      <alignment horizontal="left" vertical="center" wrapText="1" indent="1"/>
    </xf>
    <xf numFmtId="0" fontId="21" fillId="0" borderId="5" xfId="0" applyFont="1" applyBorder="1"/>
    <xf numFmtId="4" fontId="4" fillId="0" borderId="0" xfId="0" applyNumberFormat="1" applyFont="1" applyAlignment="1">
      <alignment horizontal="left" vertical="top" wrapText="1" indent="1"/>
    </xf>
    <xf numFmtId="0" fontId="3" fillId="0" borderId="1" xfId="0" applyFont="1" applyBorder="1" applyAlignment="1">
      <alignment horizontal="center" vertical="center"/>
    </xf>
    <xf numFmtId="0" fontId="5" fillId="0" borderId="1" xfId="0" applyFont="1" applyBorder="1" applyAlignment="1">
      <alignment horizontal="center" vertical="center" wrapText="1"/>
    </xf>
    <xf numFmtId="1" fontId="22" fillId="3" borderId="1" xfId="0" applyNumberFormat="1" applyFont="1" applyFill="1" applyBorder="1" applyAlignment="1">
      <alignment horizontal="center" vertical="center"/>
    </xf>
    <xf numFmtId="0" fontId="3" fillId="4" borderId="0" xfId="0" applyFont="1" applyFill="1" applyAlignment="1">
      <alignment horizontal="left" vertical="center" wrapText="1" indent="1"/>
    </xf>
    <xf numFmtId="0" fontId="4" fillId="4" borderId="0" xfId="0" applyFont="1" applyFill="1" applyAlignment="1">
      <alignment horizontal="center" vertical="center"/>
    </xf>
    <xf numFmtId="2" fontId="2" fillId="7" borderId="0" xfId="0" applyNumberFormat="1" applyFont="1" applyFill="1" applyAlignment="1">
      <alignment horizontal="center" vertical="center"/>
    </xf>
    <xf numFmtId="0" fontId="4" fillId="0" borderId="1" xfId="0" applyFont="1" applyBorder="1" applyAlignment="1">
      <alignment horizontal="left" vertical="center" wrapText="1" indent="1"/>
    </xf>
    <xf numFmtId="0" fontId="2" fillId="0" borderId="1" xfId="0" applyFont="1" applyBorder="1" applyAlignment="1">
      <alignment horizontal="left" vertical="center" wrapText="1" indent="1" readingOrder="1"/>
    </xf>
    <xf numFmtId="2" fontId="2" fillId="5" borderId="0" xfId="0" applyNumberFormat="1" applyFont="1" applyFill="1" applyAlignment="1">
      <alignment horizontal="center" vertical="center"/>
    </xf>
    <xf numFmtId="2" fontId="2" fillId="8" borderId="0" xfId="0" applyNumberFormat="1" applyFont="1" applyFill="1" applyAlignment="1">
      <alignment horizontal="center" vertical="center"/>
    </xf>
    <xf numFmtId="0" fontId="4" fillId="0" borderId="1" xfId="0" applyFont="1" applyBorder="1" applyAlignment="1">
      <alignment horizontal="center" wrapText="1"/>
    </xf>
    <xf numFmtId="2" fontId="2" fillId="10" borderId="0" xfId="0" applyNumberFormat="1" applyFont="1" applyFill="1" applyAlignment="1">
      <alignment horizontal="center" vertical="center"/>
    </xf>
    <xf numFmtId="4" fontId="4" fillId="0" borderId="1" xfId="0" applyNumberFormat="1" applyFont="1" applyFill="1" applyBorder="1" applyAlignment="1">
      <alignment horizontal="center" vertical="center" wrapText="1"/>
    </xf>
    <xf numFmtId="4" fontId="4" fillId="0" borderId="1" xfId="0" applyNumberFormat="1" applyFont="1" applyBorder="1" applyAlignment="1">
      <alignment horizontal="right" vertical="center" wrapText="1"/>
    </xf>
    <xf numFmtId="2" fontId="2" fillId="11" borderId="0" xfId="0" applyNumberFormat="1" applyFont="1" applyFill="1" applyAlignment="1">
      <alignment horizontal="center" vertical="center"/>
    </xf>
    <xf numFmtId="0" fontId="5" fillId="0" borderId="1" xfId="0" applyFont="1" applyBorder="1" applyAlignment="1">
      <alignment horizontal="left" vertical="top" wrapText="1" indent="1"/>
    </xf>
    <xf numFmtId="0" fontId="21" fillId="0" borderId="0" xfId="0" applyFont="1" applyAlignment="1">
      <alignment horizontal="center" vertical="center"/>
    </xf>
    <xf numFmtId="0" fontId="2" fillId="0" borderId="0" xfId="0" applyFont="1" applyFill="1" applyBorder="1" applyAlignment="1">
      <alignment horizontal="left" vertical="center" wrapText="1" indent="1"/>
    </xf>
    <xf numFmtId="0" fontId="21" fillId="0" borderId="6" xfId="0" applyFont="1" applyBorder="1" applyAlignment="1">
      <alignment horizontal="left" vertical="center" wrapText="1" indent="1"/>
    </xf>
    <xf numFmtId="0" fontId="4" fillId="0" borderId="7"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4" fillId="0" borderId="0" xfId="0" applyFont="1" applyBorder="1" applyAlignment="1">
      <alignment horizontal="center" vertical="center"/>
    </xf>
    <xf numFmtId="0" fontId="2" fillId="0" borderId="2" xfId="0" applyFont="1" applyBorder="1" applyAlignment="1">
      <alignment horizontal="left" vertical="center" wrapText="1" indent="1"/>
    </xf>
    <xf numFmtId="0" fontId="2" fillId="0" borderId="2" xfId="0" applyFont="1" applyBorder="1" applyAlignment="1">
      <alignment horizontal="left" vertical="top" wrapText="1" indent="1"/>
    </xf>
    <xf numFmtId="0" fontId="24" fillId="0" borderId="2" xfId="0" applyNumberFormat="1" applyFont="1" applyBorder="1" applyAlignment="1">
      <alignment horizontal="left" vertical="center" wrapText="1" indent="1"/>
    </xf>
    <xf numFmtId="4" fontId="2" fillId="0" borderId="1" xfId="0" applyNumberFormat="1" applyFont="1" applyFill="1" applyBorder="1" applyAlignment="1" applyProtection="1">
      <alignment horizontal="center" vertical="center"/>
    </xf>
    <xf numFmtId="0" fontId="4" fillId="0" borderId="7" xfId="0" applyFont="1" applyBorder="1" applyAlignment="1">
      <alignment horizontal="center" vertical="center" wrapText="1"/>
    </xf>
    <xf numFmtId="0" fontId="2" fillId="0" borderId="1" xfId="0" applyFont="1" applyBorder="1" applyAlignment="1">
      <alignment horizontal="left" vertical="top" wrapText="1" indent="1"/>
    </xf>
    <xf numFmtId="4" fontId="4" fillId="0" borderId="1" xfId="0" applyNumberFormat="1" applyFont="1" applyFill="1" applyBorder="1" applyAlignment="1">
      <alignment horizontal="right" vertical="center" wrapText="1"/>
    </xf>
    <xf numFmtId="0" fontId="3" fillId="0" borderId="1" xfId="0" applyFont="1" applyBorder="1" applyAlignment="1">
      <alignment horizontal="left" vertical="top" wrapText="1" indent="1"/>
    </xf>
    <xf numFmtId="0" fontId="2" fillId="0" borderId="8" xfId="0" applyFont="1" applyBorder="1" applyAlignment="1">
      <alignment horizontal="left" vertical="top" wrapText="1" indent="1"/>
    </xf>
    <xf numFmtId="0" fontId="2" fillId="0" borderId="1" xfId="0" applyFont="1" applyFill="1" applyBorder="1" applyAlignment="1">
      <alignment horizontal="left" vertical="top" wrapText="1" indent="1"/>
    </xf>
    <xf numFmtId="0" fontId="2" fillId="0" borderId="0" xfId="0" applyFont="1" applyFill="1" applyAlignment="1">
      <alignment horizontal="center" vertical="center"/>
    </xf>
    <xf numFmtId="4" fontId="2" fillId="0" borderId="1" xfId="0" applyNumberFormat="1" applyFont="1" applyBorder="1" applyAlignment="1">
      <alignment vertical="center"/>
    </xf>
    <xf numFmtId="0" fontId="4" fillId="0" borderId="2" xfId="0" applyFont="1" applyBorder="1" applyAlignment="1">
      <alignment horizontal="center" vertical="center"/>
    </xf>
    <xf numFmtId="0" fontId="4" fillId="0" borderId="0" xfId="0" applyFont="1" applyFill="1" applyBorder="1" applyAlignment="1">
      <alignment horizontal="center" vertical="center"/>
    </xf>
    <xf numFmtId="4" fontId="4" fillId="0" borderId="0" xfId="0" applyNumberFormat="1" applyFont="1" applyFill="1" applyBorder="1" applyAlignment="1">
      <alignment horizontal="right" vertical="center" wrapText="1"/>
    </xf>
    <xf numFmtId="4" fontId="2" fillId="0" borderId="0" xfId="0" applyNumberFormat="1" applyFont="1" applyFill="1" applyBorder="1" applyAlignment="1">
      <alignment horizontal="right" vertical="center" wrapText="1"/>
    </xf>
    <xf numFmtId="0" fontId="2" fillId="5" borderId="1" xfId="0" applyFont="1" applyFill="1" applyBorder="1" applyAlignment="1">
      <alignment horizontal="left" vertical="top" wrapText="1" indent="1"/>
    </xf>
    <xf numFmtId="49" fontId="4" fillId="5" borderId="0" xfId="0" applyNumberFormat="1" applyFont="1" applyFill="1" applyAlignment="1">
      <alignment horizontal="center" vertical="center"/>
    </xf>
    <xf numFmtId="4" fontId="4" fillId="5" borderId="0" xfId="0" applyNumberFormat="1" applyFont="1" applyFill="1" applyAlignment="1">
      <alignment horizontal="right" vertical="center" indent="1"/>
    </xf>
    <xf numFmtId="0" fontId="4" fillId="5" borderId="0" xfId="0" applyFont="1" applyFill="1"/>
    <xf numFmtId="0" fontId="4" fillId="5" borderId="1" xfId="0" applyFont="1" applyFill="1" applyBorder="1" applyAlignment="1">
      <alignment horizontal="left" vertical="center" wrapText="1" indent="1"/>
    </xf>
    <xf numFmtId="0" fontId="2" fillId="5" borderId="1" xfId="0" applyFont="1" applyFill="1" applyBorder="1" applyAlignment="1">
      <alignment horizontal="left" vertical="center" wrapText="1" indent="1"/>
    </xf>
    <xf numFmtId="49" fontId="4" fillId="5" borderId="2" xfId="0" applyNumberFormat="1" applyFont="1" applyFill="1" applyBorder="1" applyAlignment="1">
      <alignment horizontal="center" vertical="center"/>
    </xf>
    <xf numFmtId="4" fontId="2" fillId="5" borderId="1" xfId="0" applyNumberFormat="1" applyFont="1" applyFill="1" applyBorder="1" applyAlignment="1" applyProtection="1">
      <alignment horizontal="center" vertical="center"/>
    </xf>
    <xf numFmtId="4" fontId="4" fillId="5" borderId="1" xfId="0" applyNumberFormat="1" applyFont="1" applyFill="1" applyBorder="1" applyAlignment="1">
      <alignment horizontal="right" vertical="center" wrapText="1"/>
    </xf>
    <xf numFmtId="4" fontId="2" fillId="0" borderId="1" xfId="0" applyNumberFormat="1" applyFont="1" applyFill="1" applyBorder="1" applyAlignment="1" applyProtection="1">
      <alignment horizontal="right" vertical="center" indent="1"/>
    </xf>
    <xf numFmtId="0" fontId="3" fillId="0" borderId="2" xfId="0" applyFont="1" applyBorder="1" applyAlignment="1">
      <alignment horizontal="left" vertical="center" wrapText="1" indent="1"/>
    </xf>
    <xf numFmtId="0" fontId="4" fillId="0" borderId="0" xfId="0" applyFont="1" applyFill="1" applyAlignment="1">
      <alignment horizontal="center" vertical="center"/>
    </xf>
    <xf numFmtId="0" fontId="4" fillId="0" borderId="0" xfId="0" applyFont="1" applyAlignment="1">
      <alignment horizontal="justify"/>
    </xf>
    <xf numFmtId="2" fontId="22" fillId="3" borderId="1" xfId="0" applyNumberFormat="1" applyFont="1" applyFill="1" applyBorder="1" applyAlignment="1">
      <alignment horizontal="center" vertical="center"/>
    </xf>
    <xf numFmtId="0" fontId="2" fillId="0" borderId="5" xfId="0" applyFont="1" applyFill="1" applyBorder="1" applyAlignment="1">
      <alignment horizontal="left" vertical="center" wrapText="1" indent="1"/>
    </xf>
    <xf numFmtId="0" fontId="4" fillId="12" borderId="0" xfId="0" applyFont="1" applyFill="1" applyAlignment="1">
      <alignment horizontal="center" vertical="center"/>
    </xf>
    <xf numFmtId="0" fontId="26" fillId="12" borderId="0" xfId="0" applyFont="1" applyFill="1" applyAlignment="1">
      <alignment horizontal="center" vertical="center"/>
    </xf>
    <xf numFmtId="0" fontId="27" fillId="0" borderId="8" xfId="0" applyFont="1" applyFill="1" applyBorder="1" applyAlignment="1">
      <alignment horizontal="left" vertical="center" wrapText="1" indent="1"/>
    </xf>
    <xf numFmtId="4" fontId="28" fillId="0" borderId="10" xfId="0" applyNumberFormat="1" applyFont="1" applyFill="1" applyBorder="1" applyAlignment="1">
      <alignment horizontal="left" vertical="center" wrapText="1" indent="1"/>
    </xf>
    <xf numFmtId="4" fontId="3" fillId="0" borderId="0" xfId="0" applyNumberFormat="1" applyFont="1" applyFill="1" applyBorder="1" applyAlignment="1">
      <alignment horizontal="left" vertical="center" wrapText="1" indent="1"/>
    </xf>
    <xf numFmtId="4" fontId="4" fillId="0" borderId="0" xfId="0" applyNumberFormat="1" applyFont="1" applyAlignment="1">
      <alignment horizontal="center" vertical="center"/>
    </xf>
    <xf numFmtId="0" fontId="3" fillId="0" borderId="1" xfId="0" applyFont="1" applyBorder="1" applyAlignment="1">
      <alignment vertical="center" wrapText="1"/>
    </xf>
    <xf numFmtId="0" fontId="2" fillId="0" borderId="1" xfId="0" applyFont="1" applyBorder="1" applyAlignment="1">
      <alignment vertical="center" wrapText="1"/>
    </xf>
    <xf numFmtId="0" fontId="2" fillId="0" borderId="10" xfId="0" applyFont="1" applyBorder="1" applyAlignment="1">
      <alignment horizontal="left" vertical="center" wrapText="1" indent="1"/>
    </xf>
    <xf numFmtId="0" fontId="5" fillId="0" borderId="1" xfId="0" applyFont="1" applyBorder="1" applyAlignment="1">
      <alignment horizontal="left" vertical="center" wrapText="1" indent="1"/>
    </xf>
    <xf numFmtId="0" fontId="13" fillId="15" borderId="0" xfId="0" applyFont="1" applyFill="1"/>
    <xf numFmtId="0" fontId="13" fillId="5" borderId="0" xfId="0" applyFont="1" applyFill="1" applyAlignment="1">
      <alignment horizontal="center" vertical="center"/>
    </xf>
    <xf numFmtId="0" fontId="15" fillId="5" borderId="0" xfId="0" applyFont="1" applyFill="1" applyAlignment="1">
      <alignment vertical="center"/>
    </xf>
    <xf numFmtId="0" fontId="13" fillId="5" borderId="0" xfId="0" applyFont="1" applyFill="1"/>
    <xf numFmtId="0" fontId="6" fillId="15" borderId="0" xfId="0" applyFont="1" applyFill="1" applyBorder="1" applyAlignment="1">
      <alignment horizontal="left" vertical="center" wrapText="1"/>
    </xf>
    <xf numFmtId="0" fontId="15" fillId="5" borderId="0" xfId="0" applyFont="1" applyFill="1" applyAlignment="1">
      <alignment horizontal="center" vertical="center"/>
    </xf>
    <xf numFmtId="0" fontId="15" fillId="5" borderId="0" xfId="0" applyFont="1" applyFill="1" applyAlignment="1">
      <alignment horizontal="left" vertical="center"/>
    </xf>
    <xf numFmtId="4" fontId="15" fillId="15" borderId="1" xfId="0" applyNumberFormat="1" applyFont="1" applyFill="1" applyBorder="1" applyAlignment="1">
      <alignment horizontal="center" vertical="center" wrapText="1"/>
    </xf>
    <xf numFmtId="49" fontId="13" fillId="0" borderId="0" xfId="0" applyNumberFormat="1" applyFont="1" applyAlignment="1">
      <alignment horizontal="center" vertical="top"/>
    </xf>
    <xf numFmtId="10" fontId="13" fillId="0" borderId="1" xfId="0" applyNumberFormat="1" applyFont="1" applyBorder="1"/>
    <xf numFmtId="4" fontId="13" fillId="0" borderId="0" xfId="0" applyNumberFormat="1" applyFont="1" applyAlignment="1">
      <alignment horizontal="center" vertical="center"/>
    </xf>
    <xf numFmtId="4" fontId="6" fillId="0" borderId="0" xfId="0" applyNumberFormat="1" applyFont="1" applyFill="1" applyBorder="1" applyAlignment="1">
      <alignment horizontal="right" vertical="center" indent="1"/>
    </xf>
    <xf numFmtId="4" fontId="1" fillId="0" borderId="0" xfId="0" applyNumberFormat="1" applyFont="1" applyFill="1" applyBorder="1" applyAlignment="1">
      <alignment horizontal="right" vertical="center" indent="1"/>
    </xf>
    <xf numFmtId="4" fontId="13" fillId="0" borderId="0" xfId="0" applyNumberFormat="1" applyFont="1" applyAlignment="1">
      <alignment horizontal="left" vertical="top" wrapText="1" indent="1"/>
    </xf>
    <xf numFmtId="0" fontId="6" fillId="0" borderId="1" xfId="0" applyFont="1" applyBorder="1" applyAlignment="1">
      <alignment horizontal="left" vertical="center" wrapText="1" indent="1"/>
    </xf>
    <xf numFmtId="0" fontId="6" fillId="15" borderId="1" xfId="0" applyFont="1" applyFill="1" applyBorder="1" applyAlignment="1">
      <alignment horizontal="left" vertical="center" wrapText="1" indent="1"/>
    </xf>
    <xf numFmtId="0" fontId="6" fillId="15" borderId="1" xfId="0" applyFont="1" applyFill="1" applyBorder="1" applyAlignment="1">
      <alignment horizontal="left" vertical="top" wrapText="1" indent="1"/>
    </xf>
    <xf numFmtId="4" fontId="13" fillId="15" borderId="1" xfId="0" applyNumberFormat="1" applyFont="1" applyFill="1" applyBorder="1" applyAlignment="1">
      <alignment horizontal="center" vertical="center" wrapText="1"/>
    </xf>
    <xf numFmtId="49" fontId="13" fillId="15" borderId="1" xfId="0" applyNumberFormat="1" applyFont="1" applyFill="1" applyBorder="1" applyAlignment="1">
      <alignment horizontal="center" vertical="center"/>
    </xf>
    <xf numFmtId="4" fontId="13" fillId="15" borderId="1" xfId="0" applyNumberFormat="1" applyFont="1" applyFill="1" applyBorder="1" applyAlignment="1">
      <alignment horizontal="right" vertical="center" indent="1"/>
    </xf>
    <xf numFmtId="0" fontId="10" fillId="0" borderId="0" xfId="0" applyFont="1" applyFill="1" applyBorder="1" applyAlignment="1">
      <alignment horizontal="left" vertical="center" wrapText="1" indent="1"/>
    </xf>
    <xf numFmtId="4" fontId="11" fillId="0" borderId="0" xfId="0" applyNumberFormat="1" applyFont="1" applyFill="1" applyBorder="1" applyAlignment="1">
      <alignment horizontal="left" vertical="center" wrapText="1" indent="1"/>
    </xf>
    <xf numFmtId="0" fontId="21" fillId="14" borderId="0" xfId="0" applyFont="1" applyFill="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Fill="1" applyBorder="1" applyAlignment="1">
      <alignment horizontal="left" vertical="center" wrapText="1" indent="1"/>
    </xf>
    <xf numFmtId="2" fontId="3" fillId="6" borderId="1" xfId="0" applyNumberFormat="1" applyFont="1" applyFill="1" applyBorder="1" applyAlignment="1">
      <alignment horizontal="center" vertical="center"/>
    </xf>
    <xf numFmtId="49" fontId="3" fillId="9" borderId="1" xfId="0" applyNumberFormat="1" applyFont="1" applyFill="1" applyBorder="1" applyAlignment="1">
      <alignment horizontal="center" vertical="center"/>
    </xf>
    <xf numFmtId="0" fontId="21" fillId="6" borderId="1" xfId="0" applyFont="1" applyFill="1" applyBorder="1" applyAlignment="1">
      <alignment horizontal="center" vertical="center"/>
    </xf>
    <xf numFmtId="2" fontId="3" fillId="6" borderId="1" xfId="0" applyNumberFormat="1" applyFont="1" applyFill="1" applyBorder="1" applyAlignment="1">
      <alignment horizontal="center" vertical="center" wrapText="1"/>
    </xf>
    <xf numFmtId="0" fontId="21" fillId="6" borderId="8" xfId="0" applyFont="1" applyFill="1" applyBorder="1" applyAlignment="1">
      <alignment horizontal="center" vertical="center"/>
    </xf>
    <xf numFmtId="0" fontId="21" fillId="6" borderId="9" xfId="0" applyFont="1" applyFill="1" applyBorder="1" applyAlignment="1">
      <alignment horizontal="center" vertical="center"/>
    </xf>
    <xf numFmtId="0" fontId="21" fillId="6" borderId="10" xfId="0" applyFont="1" applyFill="1" applyBorder="1" applyAlignment="1">
      <alignment horizontal="center" vertical="center"/>
    </xf>
    <xf numFmtId="4" fontId="4" fillId="0" borderId="0" xfId="0" applyNumberFormat="1" applyFont="1" applyFill="1" applyBorder="1" applyAlignment="1">
      <alignment horizontal="right" vertical="center" indent="1"/>
    </xf>
    <xf numFmtId="0" fontId="3" fillId="6" borderId="8" xfId="0" applyNumberFormat="1" applyFont="1" applyFill="1" applyBorder="1" applyAlignment="1">
      <alignment horizontal="center" vertical="center"/>
    </xf>
    <xf numFmtId="0" fontId="3" fillId="6" borderId="10" xfId="0" applyNumberFormat="1" applyFont="1" applyFill="1" applyBorder="1" applyAlignment="1">
      <alignment horizontal="center" vertical="center"/>
    </xf>
    <xf numFmtId="49" fontId="3" fillId="6" borderId="1" xfId="0" applyNumberFormat="1" applyFont="1" applyFill="1" applyBorder="1" applyAlignment="1">
      <alignment horizontal="center" vertical="center"/>
    </xf>
    <xf numFmtId="2" fontId="3" fillId="6" borderId="8" xfId="0" applyNumberFormat="1" applyFont="1" applyFill="1" applyBorder="1" applyAlignment="1">
      <alignment horizontal="center" vertical="center"/>
    </xf>
    <xf numFmtId="2" fontId="3" fillId="6" borderId="9" xfId="0" applyNumberFormat="1" applyFont="1" applyFill="1" applyBorder="1" applyAlignment="1">
      <alignment horizontal="center" vertical="center"/>
    </xf>
    <xf numFmtId="2" fontId="3" fillId="6" borderId="10" xfId="0" applyNumberFormat="1" applyFont="1" applyFill="1" applyBorder="1" applyAlignment="1">
      <alignment horizontal="center" vertical="center"/>
    </xf>
    <xf numFmtId="4" fontId="4" fillId="0" borderId="0" xfId="0" applyNumberFormat="1" applyFont="1" applyFill="1" applyBorder="1" applyAlignment="1">
      <alignment horizontal="right" indent="1"/>
    </xf>
    <xf numFmtId="4" fontId="4" fillId="0" borderId="11" xfId="0" applyNumberFormat="1" applyFont="1" applyFill="1" applyBorder="1" applyAlignment="1">
      <alignment horizontal="right" indent="1"/>
    </xf>
    <xf numFmtId="4" fontId="3" fillId="0" borderId="0" xfId="0" applyNumberFormat="1" applyFont="1" applyFill="1" applyBorder="1" applyAlignment="1">
      <alignment horizontal="right" vertical="center" indent="1"/>
    </xf>
    <xf numFmtId="4" fontId="29" fillId="0" borderId="0" xfId="0" applyNumberFormat="1" applyFont="1" applyFill="1" applyBorder="1" applyAlignment="1">
      <alignment horizontal="left" vertical="center" indent="1"/>
    </xf>
    <xf numFmtId="0" fontId="3" fillId="2" borderId="4" xfId="0" applyNumberFormat="1" applyFont="1" applyFill="1" applyBorder="1" applyAlignment="1">
      <alignment horizontal="center" vertical="center" wrapText="1"/>
    </xf>
    <xf numFmtId="49" fontId="3" fillId="2" borderId="4" xfId="0" applyNumberFormat="1" applyFont="1" applyFill="1" applyBorder="1" applyAlignment="1">
      <alignment horizontal="center" vertical="center" wrapText="1"/>
    </xf>
    <xf numFmtId="2" fontId="21" fillId="6" borderId="1" xfId="0" applyNumberFormat="1" applyFont="1" applyFill="1" applyBorder="1" applyAlignment="1">
      <alignment horizontal="center" vertical="center"/>
    </xf>
    <xf numFmtId="0" fontId="21" fillId="9" borderId="1" xfId="0" applyFont="1" applyFill="1" applyBorder="1" applyAlignment="1">
      <alignment horizontal="center" vertical="center"/>
    </xf>
    <xf numFmtId="0" fontId="1" fillId="0" borderId="0" xfId="2" applyFont="1" applyFill="1" applyBorder="1" applyAlignment="1">
      <alignment horizontal="center" vertical="justify" wrapText="1"/>
    </xf>
    <xf numFmtId="4" fontId="18" fillId="0" borderId="0" xfId="0" applyNumberFormat="1" applyFont="1" applyFill="1" applyBorder="1" applyAlignment="1">
      <alignment horizontal="left" vertical="center" indent="1"/>
    </xf>
    <xf numFmtId="4" fontId="19" fillId="0" borderId="0" xfId="0" applyNumberFormat="1" applyFont="1" applyFill="1" applyBorder="1" applyAlignment="1">
      <alignment horizontal="right" vertical="center" indent="1"/>
    </xf>
    <xf numFmtId="4" fontId="19" fillId="0" borderId="0" xfId="0" applyNumberFormat="1" applyFont="1" applyFill="1" applyBorder="1" applyAlignment="1">
      <alignment horizontal="right" indent="1"/>
    </xf>
    <xf numFmtId="4" fontId="19" fillId="0" borderId="11" xfId="0" applyNumberFormat="1" applyFont="1" applyFill="1" applyBorder="1" applyAlignment="1">
      <alignment horizontal="right" indent="1"/>
    </xf>
    <xf numFmtId="0" fontId="20" fillId="14" borderId="0" xfId="2" applyFont="1" applyFill="1" applyBorder="1" applyAlignment="1">
      <alignment horizontal="center" vertical="center" wrapText="1"/>
    </xf>
    <xf numFmtId="0" fontId="13" fillId="0" borderId="4" xfId="0" applyFont="1" applyBorder="1" applyAlignment="1">
      <alignment horizontal="right"/>
    </xf>
    <xf numFmtId="0" fontId="13" fillId="0" borderId="17" xfId="0" applyFont="1" applyBorder="1" applyAlignment="1">
      <alignment horizontal="right"/>
    </xf>
    <xf numFmtId="0" fontId="13" fillId="0" borderId="2" xfId="0" applyFont="1" applyBorder="1" applyAlignment="1">
      <alignment horizontal="right"/>
    </xf>
    <xf numFmtId="4" fontId="30" fillId="0" borderId="0" xfId="0" applyNumberFormat="1" applyFont="1" applyFill="1" applyBorder="1" applyAlignment="1">
      <alignment horizontal="left" vertical="center" indent="1"/>
    </xf>
    <xf numFmtId="0" fontId="13" fillId="0" borderId="0" xfId="0" applyFont="1" applyBorder="1" applyAlignment="1">
      <alignment horizontal="center"/>
    </xf>
    <xf numFmtId="0" fontId="13" fillId="0" borderId="11" xfId="0" applyFont="1" applyBorder="1" applyAlignment="1">
      <alignment horizontal="center"/>
    </xf>
    <xf numFmtId="0" fontId="15" fillId="0" borderId="1" xfId="0" applyFont="1" applyBorder="1" applyAlignment="1">
      <alignment horizontal="right" vertical="center"/>
    </xf>
    <xf numFmtId="0" fontId="13" fillId="0" borderId="18" xfId="0" applyFont="1" applyBorder="1" applyAlignment="1">
      <alignment horizontal="center" vertical="center"/>
    </xf>
    <xf numFmtId="0" fontId="15" fillId="0" borderId="1" xfId="0" applyFont="1" applyBorder="1" applyAlignment="1">
      <alignment horizontal="left" wrapText="1"/>
    </xf>
    <xf numFmtId="0" fontId="15" fillId="0" borderId="1" xfId="0" applyFont="1" applyBorder="1" applyAlignment="1">
      <alignment horizontal="left"/>
    </xf>
    <xf numFmtId="0" fontId="13" fillId="0" borderId="1" xfId="0" applyFont="1" applyBorder="1" applyAlignment="1">
      <alignment horizontal="right"/>
    </xf>
    <xf numFmtId="0" fontId="6" fillId="5" borderId="0" xfId="0" applyFont="1" applyFill="1" applyBorder="1" applyAlignment="1">
      <alignment horizontal="left" vertical="center" wrapText="1"/>
    </xf>
    <xf numFmtId="0" fontId="15" fillId="0" borderId="0" xfId="0" applyFont="1" applyAlignment="1">
      <alignment horizontal="center" vertical="center" wrapText="1"/>
    </xf>
    <xf numFmtId="0" fontId="1" fillId="5" borderId="0" xfId="0" applyFont="1" applyFill="1" applyBorder="1" applyAlignment="1">
      <alignment horizontal="left" vertical="center" wrapText="1"/>
    </xf>
    <xf numFmtId="0" fontId="1" fillId="15" borderId="1" xfId="0" applyFont="1" applyFill="1" applyBorder="1" applyAlignment="1">
      <alignment horizontal="right" vertical="center" wrapText="1"/>
    </xf>
    <xf numFmtId="4" fontId="6" fillId="15" borderId="1" xfId="0" applyNumberFormat="1" applyFont="1" applyFill="1" applyBorder="1" applyAlignment="1" applyProtection="1">
      <alignment horizontal="center" vertical="center"/>
    </xf>
  </cellXfs>
  <cellStyles count="3">
    <cellStyle name="Currency" xfId="1" builtinId="4"/>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5:N318"/>
  <sheetViews>
    <sheetView zoomScale="60" zoomScaleNormal="60" zoomScaleSheetLayoutView="40" workbookViewId="0"/>
  </sheetViews>
  <sheetFormatPr defaultRowHeight="14.25"/>
  <cols>
    <col min="1" max="1" width="3.7109375" style="4" customWidth="1"/>
    <col min="2" max="2" width="7.7109375" style="4" customWidth="1"/>
    <col min="3" max="3" width="60.7109375" style="4" customWidth="1"/>
    <col min="4" max="4" width="9.7109375" style="4" customWidth="1"/>
    <col min="5" max="5" width="10.7109375" style="4" customWidth="1"/>
    <col min="6" max="6" width="18.28515625" style="4" customWidth="1"/>
    <col min="7" max="7" width="18.5703125" style="4" customWidth="1"/>
    <col min="8" max="16384" width="9.140625" style="4"/>
  </cols>
  <sheetData>
    <row r="5" spans="2:14" ht="45" customHeight="1">
      <c r="B5" s="119" t="s">
        <v>0</v>
      </c>
      <c r="C5" s="112" t="s">
        <v>1</v>
      </c>
      <c r="D5" s="120" t="s">
        <v>2</v>
      </c>
      <c r="E5" s="1" t="s">
        <v>3</v>
      </c>
      <c r="F5" s="2" t="s">
        <v>162</v>
      </c>
      <c r="G5" s="3" t="s">
        <v>163</v>
      </c>
    </row>
    <row r="6" spans="2:14" ht="15" customHeight="1"/>
    <row r="7" spans="2:14" ht="24.95" customHeight="1">
      <c r="B7" s="121">
        <v>1</v>
      </c>
      <c r="C7" s="122" t="s">
        <v>4</v>
      </c>
      <c r="D7" s="123"/>
      <c r="E7" s="5"/>
      <c r="F7" s="5"/>
      <c r="G7" s="6"/>
    </row>
    <row r="9" spans="2:14" ht="15" customHeight="1">
      <c r="B9" s="124" t="s">
        <v>9</v>
      </c>
      <c r="C9" s="9" t="s">
        <v>10</v>
      </c>
    </row>
    <row r="11" spans="2:14" ht="30">
      <c r="B11" s="209">
        <v>1.01</v>
      </c>
      <c r="C11" s="79" t="s">
        <v>15</v>
      </c>
    </row>
    <row r="12" spans="2:14" ht="42.75">
      <c r="B12" s="209"/>
      <c r="C12" s="125" t="s">
        <v>7</v>
      </c>
      <c r="I12" s="204" t="s">
        <v>270</v>
      </c>
      <c r="J12" s="204"/>
      <c r="K12" s="204"/>
      <c r="L12" s="204"/>
      <c r="M12" s="204"/>
      <c r="N12" s="204"/>
    </row>
    <row r="13" spans="2:14" ht="42.75">
      <c r="B13" s="209"/>
      <c r="C13" s="126" t="s">
        <v>8</v>
      </c>
      <c r="I13" s="204"/>
      <c r="J13" s="204"/>
      <c r="K13" s="204"/>
      <c r="L13" s="204"/>
      <c r="M13" s="204"/>
      <c r="N13" s="204"/>
    </row>
    <row r="14" spans="2:14" ht="28.5">
      <c r="B14" s="209"/>
      <c r="C14" s="7" t="s">
        <v>22</v>
      </c>
    </row>
    <row r="15" spans="2:14" ht="57">
      <c r="B15" s="209"/>
      <c r="C15" s="126" t="s">
        <v>11</v>
      </c>
    </row>
    <row r="16" spans="2:14" ht="28.5">
      <c r="B16" s="209"/>
      <c r="C16" s="126" t="s">
        <v>28</v>
      </c>
    </row>
    <row r="17" spans="2:7">
      <c r="B17" s="209"/>
      <c r="C17" s="7" t="s">
        <v>151</v>
      </c>
    </row>
    <row r="18" spans="2:7" ht="16.5">
      <c r="B18" s="209"/>
      <c r="C18" s="7" t="s">
        <v>237</v>
      </c>
      <c r="D18" s="115" t="s">
        <v>238</v>
      </c>
      <c r="E18" s="8">
        <v>35.549999999999997</v>
      </c>
      <c r="F18" s="8">
        <v>0</v>
      </c>
      <c r="G18" s="8">
        <f>E18*F18</f>
        <v>0</v>
      </c>
    </row>
    <row r="20" spans="2:7" ht="30">
      <c r="B20" s="209">
        <v>1.02</v>
      </c>
      <c r="C20" s="79" t="s">
        <v>16</v>
      </c>
    </row>
    <row r="21" spans="2:7" ht="42.75">
      <c r="B21" s="209"/>
      <c r="C21" s="125" t="s">
        <v>14</v>
      </c>
    </row>
    <row r="22" spans="2:7" ht="57">
      <c r="B22" s="209"/>
      <c r="C22" s="126" t="s">
        <v>20</v>
      </c>
    </row>
    <row r="23" spans="2:7" ht="28.5">
      <c r="B23" s="209"/>
      <c r="C23" s="7" t="s">
        <v>22</v>
      </c>
    </row>
    <row r="24" spans="2:7" ht="57">
      <c r="B24" s="209"/>
      <c r="C24" s="126" t="s">
        <v>11</v>
      </c>
    </row>
    <row r="25" spans="2:7" ht="28.5">
      <c r="B25" s="209"/>
      <c r="C25" s="126" t="s">
        <v>28</v>
      </c>
    </row>
    <row r="26" spans="2:7">
      <c r="B26" s="209"/>
      <c r="C26" s="7" t="s">
        <v>13</v>
      </c>
    </row>
    <row r="27" spans="2:7" ht="16.5">
      <c r="B27" s="209"/>
      <c r="C27" s="7" t="s">
        <v>237</v>
      </c>
      <c r="D27" s="115" t="s">
        <v>238</v>
      </c>
      <c r="E27" s="8">
        <v>166.54</v>
      </c>
      <c r="F27" s="8">
        <v>0</v>
      </c>
      <c r="G27" s="8">
        <f>E27*F27</f>
        <v>0</v>
      </c>
    </row>
    <row r="29" spans="2:7" ht="30">
      <c r="B29" s="209">
        <v>1.03</v>
      </c>
      <c r="C29" s="79" t="s">
        <v>17</v>
      </c>
    </row>
    <row r="30" spans="2:7" ht="28.5">
      <c r="B30" s="209"/>
      <c r="C30" s="125" t="s">
        <v>18</v>
      </c>
    </row>
    <row r="31" spans="2:7" ht="28.5">
      <c r="B31" s="209"/>
      <c r="C31" s="126" t="s">
        <v>19</v>
      </c>
    </row>
    <row r="32" spans="2:7" ht="28.5">
      <c r="B32" s="209"/>
      <c r="C32" s="126" t="s">
        <v>28</v>
      </c>
    </row>
    <row r="33" spans="2:7">
      <c r="B33" s="209"/>
      <c r="C33" s="7" t="s">
        <v>13</v>
      </c>
    </row>
    <row r="34" spans="2:7">
      <c r="B34" s="209"/>
      <c r="C34" s="7" t="s">
        <v>21</v>
      </c>
      <c r="D34" s="115" t="s">
        <v>5</v>
      </c>
      <c r="E34" s="8">
        <v>174.6</v>
      </c>
      <c r="F34" s="8">
        <v>0</v>
      </c>
      <c r="G34" s="8">
        <f>E34*F34</f>
        <v>0</v>
      </c>
    </row>
    <row r="36" spans="2:7" ht="45">
      <c r="B36" s="209">
        <v>1.04</v>
      </c>
      <c r="C36" s="79" t="s">
        <v>143</v>
      </c>
    </row>
    <row r="37" spans="2:7" ht="42.75">
      <c r="B37" s="209"/>
      <c r="C37" s="125" t="s">
        <v>139</v>
      </c>
    </row>
    <row r="38" spans="2:7" ht="28.5">
      <c r="B38" s="209"/>
      <c r="C38" s="126" t="s">
        <v>140</v>
      </c>
    </row>
    <row r="39" spans="2:7" ht="85.5">
      <c r="B39" s="209"/>
      <c r="C39" s="126" t="s">
        <v>144</v>
      </c>
    </row>
    <row r="40" spans="2:7" ht="28.5">
      <c r="B40" s="209"/>
      <c r="C40" s="126" t="s">
        <v>142</v>
      </c>
    </row>
    <row r="41" spans="2:7">
      <c r="B41" s="209"/>
      <c r="C41" s="7" t="s">
        <v>13</v>
      </c>
    </row>
    <row r="42" spans="2:7">
      <c r="B42" s="209"/>
      <c r="C42" s="7" t="s">
        <v>141</v>
      </c>
      <c r="D42" s="115" t="s">
        <v>5</v>
      </c>
      <c r="E42" s="8">
        <v>35</v>
      </c>
      <c r="F42" s="8">
        <v>0</v>
      </c>
      <c r="G42" s="8">
        <f>E42*F42</f>
        <v>0</v>
      </c>
    </row>
    <row r="44" spans="2:7" ht="20.100000000000001" customHeight="1">
      <c r="B44" s="127" t="s">
        <v>9</v>
      </c>
      <c r="C44" s="14" t="s">
        <v>23</v>
      </c>
      <c r="D44" s="11"/>
      <c r="E44" s="10"/>
      <c r="F44" s="11"/>
      <c r="G44" s="11"/>
    </row>
    <row r="46" spans="2:7" ht="30">
      <c r="B46" s="209">
        <v>1.05</v>
      </c>
      <c r="C46" s="79" t="s">
        <v>24</v>
      </c>
    </row>
    <row r="47" spans="2:7" ht="42.75">
      <c r="B47" s="209"/>
      <c r="C47" s="125" t="s">
        <v>25</v>
      </c>
    </row>
    <row r="48" spans="2:7" ht="42.75">
      <c r="B48" s="209"/>
      <c r="C48" s="7" t="s">
        <v>26</v>
      </c>
    </row>
    <row r="49" spans="2:7" ht="28.5">
      <c r="B49" s="209"/>
      <c r="C49" s="126" t="s">
        <v>27</v>
      </c>
    </row>
    <row r="50" spans="2:7">
      <c r="B50" s="209"/>
      <c r="C50" s="7" t="s">
        <v>12</v>
      </c>
    </row>
    <row r="51" spans="2:7">
      <c r="B51" s="209"/>
      <c r="C51" s="7" t="s">
        <v>29</v>
      </c>
      <c r="D51" s="115" t="s">
        <v>30</v>
      </c>
      <c r="E51" s="8">
        <v>1</v>
      </c>
      <c r="F51" s="8">
        <v>0</v>
      </c>
      <c r="G51" s="8">
        <f>E51*F51</f>
        <v>0</v>
      </c>
    </row>
    <row r="53" spans="2:7" ht="15">
      <c r="B53" s="128" t="s">
        <v>9</v>
      </c>
      <c r="C53" s="12" t="s">
        <v>31</v>
      </c>
      <c r="D53" s="13"/>
      <c r="E53" s="13"/>
      <c r="F53" s="13"/>
      <c r="G53" s="13"/>
    </row>
    <row r="55" spans="2:7" ht="55.5" customHeight="1">
      <c r="B55" s="210">
        <v>1.06</v>
      </c>
      <c r="C55" s="79" t="s">
        <v>239</v>
      </c>
    </row>
    <row r="56" spans="2:7" ht="57">
      <c r="B56" s="210"/>
      <c r="C56" s="125" t="s">
        <v>35</v>
      </c>
    </row>
    <row r="57" spans="2:7" ht="85.5">
      <c r="B57" s="210"/>
      <c r="C57" s="125" t="s">
        <v>36</v>
      </c>
    </row>
    <row r="58" spans="2:7" ht="57">
      <c r="B58" s="210"/>
      <c r="C58" s="125" t="s">
        <v>37</v>
      </c>
    </row>
    <row r="59" spans="2:7" ht="71.25">
      <c r="B59" s="210"/>
      <c r="C59" s="125" t="s">
        <v>32</v>
      </c>
    </row>
    <row r="60" spans="2:7">
      <c r="B60" s="210"/>
      <c r="C60" s="7" t="s">
        <v>12</v>
      </c>
    </row>
    <row r="61" spans="2:7">
      <c r="B61" s="210"/>
      <c r="C61" s="7" t="s">
        <v>33</v>
      </c>
      <c r="D61" s="129" t="s">
        <v>34</v>
      </c>
      <c r="E61" s="8">
        <v>1</v>
      </c>
      <c r="F61" s="8">
        <v>0</v>
      </c>
      <c r="G61" s="8">
        <f>E61*F61</f>
        <v>0</v>
      </c>
    </row>
    <row r="63" spans="2:7" ht="44.25">
      <c r="B63" s="210">
        <v>1.07</v>
      </c>
      <c r="C63" s="79" t="s">
        <v>240</v>
      </c>
    </row>
    <row r="64" spans="2:7" ht="57">
      <c r="B64" s="210"/>
      <c r="C64" s="125" t="s">
        <v>35</v>
      </c>
    </row>
    <row r="65" spans="2:7" ht="85.5">
      <c r="B65" s="210"/>
      <c r="C65" s="125" t="s">
        <v>36</v>
      </c>
    </row>
    <row r="66" spans="2:7" ht="57">
      <c r="B66" s="210"/>
      <c r="C66" s="125" t="s">
        <v>37</v>
      </c>
    </row>
    <row r="67" spans="2:7" ht="71.25">
      <c r="B67" s="210"/>
      <c r="C67" s="125" t="s">
        <v>32</v>
      </c>
    </row>
    <row r="68" spans="2:7">
      <c r="B68" s="210"/>
      <c r="C68" s="7" t="s">
        <v>12</v>
      </c>
    </row>
    <row r="69" spans="2:7">
      <c r="B69" s="210"/>
      <c r="C69" s="7" t="s">
        <v>33</v>
      </c>
      <c r="D69" s="129" t="s">
        <v>34</v>
      </c>
      <c r="E69" s="8">
        <v>1</v>
      </c>
      <c r="F69" s="8">
        <v>0</v>
      </c>
      <c r="G69" s="8">
        <f>E69*F69</f>
        <v>0</v>
      </c>
    </row>
    <row r="71" spans="2:7" ht="15">
      <c r="B71" s="130" t="s">
        <v>9</v>
      </c>
      <c r="C71" s="15" t="s">
        <v>38</v>
      </c>
      <c r="D71" s="13"/>
      <c r="E71" s="13"/>
      <c r="F71" s="13"/>
      <c r="G71" s="13"/>
    </row>
    <row r="73" spans="2:7" ht="44.25">
      <c r="B73" s="211">
        <v>1.08</v>
      </c>
      <c r="C73" s="79" t="s">
        <v>241</v>
      </c>
    </row>
    <row r="74" spans="2:7" ht="42.75">
      <c r="B74" s="212"/>
      <c r="C74" s="7" t="s">
        <v>93</v>
      </c>
    </row>
    <row r="75" spans="2:7">
      <c r="B75" s="212"/>
      <c r="C75" s="7" t="s">
        <v>94</v>
      </c>
    </row>
    <row r="76" spans="2:7" ht="33" customHeight="1">
      <c r="B76" s="212"/>
      <c r="C76" s="126" t="s">
        <v>96</v>
      </c>
    </row>
    <row r="77" spans="2:7">
      <c r="B77" s="213"/>
      <c r="C77" s="7" t="s">
        <v>95</v>
      </c>
      <c r="D77" s="115" t="s">
        <v>5</v>
      </c>
      <c r="E77" s="131">
        <v>24.84</v>
      </c>
      <c r="F77" s="132">
        <v>0</v>
      </c>
      <c r="G77" s="132">
        <f>E77*F77</f>
        <v>0</v>
      </c>
    </row>
    <row r="79" spans="2:7" ht="15">
      <c r="B79" s="133" t="s">
        <v>9</v>
      </c>
      <c r="C79" s="24" t="s">
        <v>88</v>
      </c>
      <c r="D79" s="13"/>
      <c r="E79" s="13"/>
      <c r="F79" s="13"/>
      <c r="G79" s="13"/>
    </row>
    <row r="81" spans="2:7" ht="57" customHeight="1">
      <c r="B81" s="211">
        <v>1.0900000000000001</v>
      </c>
      <c r="C81" s="7" t="s">
        <v>242</v>
      </c>
    </row>
    <row r="82" spans="2:7" ht="60" customHeight="1">
      <c r="B82" s="212"/>
      <c r="C82" s="134" t="s">
        <v>85</v>
      </c>
    </row>
    <row r="83" spans="2:7" ht="86.25" customHeight="1">
      <c r="B83" s="212"/>
      <c r="C83" s="7" t="s">
        <v>92</v>
      </c>
    </row>
    <row r="84" spans="2:7" ht="42.75">
      <c r="B84" s="212"/>
      <c r="C84" s="7" t="s">
        <v>89</v>
      </c>
    </row>
    <row r="85" spans="2:7">
      <c r="B85" s="213"/>
      <c r="C85" s="7" t="s">
        <v>90</v>
      </c>
      <c r="D85" s="115" t="s">
        <v>30</v>
      </c>
      <c r="E85" s="131">
        <v>5</v>
      </c>
      <c r="F85" s="132">
        <v>0</v>
      </c>
      <c r="G85" s="132">
        <f>E85*F85</f>
        <v>0</v>
      </c>
    </row>
    <row r="87" spans="2:7" ht="72.75">
      <c r="B87" s="227">
        <v>1.1000000000000001</v>
      </c>
      <c r="C87" s="7" t="s">
        <v>243</v>
      </c>
    </row>
    <row r="88" spans="2:7">
      <c r="B88" s="227"/>
      <c r="C88" s="7" t="s">
        <v>145</v>
      </c>
      <c r="D88" s="115" t="s">
        <v>87</v>
      </c>
      <c r="E88" s="131">
        <v>1</v>
      </c>
      <c r="F88" s="132">
        <v>0</v>
      </c>
      <c r="G88" s="132">
        <f>E88*F88</f>
        <v>0</v>
      </c>
    </row>
    <row r="89" spans="2:7" ht="15">
      <c r="B89" s="135"/>
      <c r="C89" s="136"/>
    </row>
    <row r="90" spans="2:7" ht="72.75">
      <c r="B90" s="209">
        <v>1.1100000000000001</v>
      </c>
      <c r="C90" s="7" t="s">
        <v>244</v>
      </c>
    </row>
    <row r="91" spans="2:7">
      <c r="B91" s="209"/>
      <c r="C91" s="7" t="s">
        <v>145</v>
      </c>
      <c r="D91" s="115" t="s">
        <v>87</v>
      </c>
      <c r="E91" s="131">
        <v>1</v>
      </c>
      <c r="F91" s="132">
        <v>0</v>
      </c>
      <c r="G91" s="132">
        <f>E91*F91</f>
        <v>0</v>
      </c>
    </row>
    <row r="92" spans="2:7" ht="15" thickBot="1"/>
    <row r="93" spans="2:7" ht="24.95" customHeight="1" thickBot="1">
      <c r="B93" s="121">
        <v>1</v>
      </c>
      <c r="C93" s="137" t="s">
        <v>39</v>
      </c>
      <c r="D93" s="138"/>
      <c r="E93" s="16"/>
      <c r="F93" s="18"/>
      <c r="G93" s="17">
        <f>SUM(G8:G92)</f>
        <v>0</v>
      </c>
    </row>
    <row r="96" spans="2:7" ht="24.95" customHeight="1">
      <c r="B96" s="121">
        <v>2</v>
      </c>
      <c r="C96" s="122" t="s">
        <v>53</v>
      </c>
      <c r="D96" s="123"/>
      <c r="E96" s="5"/>
      <c r="F96" s="5"/>
      <c r="G96" s="6"/>
    </row>
    <row r="98" spans="2:14" s="13" customFormat="1" ht="20.100000000000001" customHeight="1">
      <c r="B98" s="207">
        <v>2.0099999999999998</v>
      </c>
      <c r="C98" s="139" t="s">
        <v>54</v>
      </c>
      <c r="D98" s="140"/>
      <c r="E98" s="140"/>
      <c r="F98" s="140"/>
      <c r="G98" s="140"/>
    </row>
    <row r="99" spans="2:14" s="13" customFormat="1" ht="84.75" customHeight="1">
      <c r="B99" s="207"/>
      <c r="C99" s="141" t="s">
        <v>245</v>
      </c>
      <c r="D99" s="140"/>
      <c r="E99" s="140"/>
      <c r="F99" s="140"/>
      <c r="G99" s="140"/>
      <c r="I99" s="204" t="s">
        <v>281</v>
      </c>
      <c r="J99" s="204"/>
      <c r="K99" s="204"/>
      <c r="L99" s="204"/>
      <c r="M99" s="204"/>
      <c r="N99" s="204"/>
    </row>
    <row r="100" spans="2:14" s="13" customFormat="1" ht="92.25" customHeight="1">
      <c r="B100" s="207"/>
      <c r="C100" s="141" t="s">
        <v>57</v>
      </c>
      <c r="D100" s="140"/>
      <c r="E100" s="140"/>
      <c r="F100" s="140"/>
      <c r="G100" s="140"/>
      <c r="I100" s="204"/>
      <c r="J100" s="204"/>
      <c r="K100" s="204"/>
      <c r="L100" s="204"/>
      <c r="M100" s="204"/>
      <c r="N100" s="204"/>
    </row>
    <row r="101" spans="2:14" s="13" customFormat="1" ht="87" customHeight="1">
      <c r="B101" s="207"/>
      <c r="C101" s="141" t="s">
        <v>63</v>
      </c>
      <c r="D101" s="140"/>
      <c r="E101" s="140"/>
      <c r="F101" s="140"/>
      <c r="G101" s="140"/>
    </row>
    <row r="102" spans="2:14" s="13" customFormat="1" ht="54.75" customHeight="1">
      <c r="B102" s="207"/>
      <c r="C102" s="141" t="s">
        <v>58</v>
      </c>
      <c r="D102" s="140"/>
      <c r="E102" s="140"/>
      <c r="F102" s="140"/>
      <c r="G102" s="140"/>
    </row>
    <row r="103" spans="2:14" s="13" customFormat="1" ht="93.75" customHeight="1">
      <c r="B103" s="207"/>
      <c r="C103" s="141" t="s">
        <v>62</v>
      </c>
      <c r="D103" s="140"/>
      <c r="E103" s="140"/>
      <c r="F103" s="140"/>
      <c r="G103" s="140"/>
    </row>
    <row r="104" spans="2:14" s="13" customFormat="1" ht="111" customHeight="1">
      <c r="B104" s="207"/>
      <c r="C104" s="141" t="s">
        <v>65</v>
      </c>
      <c r="D104" s="140"/>
      <c r="E104" s="140"/>
      <c r="F104" s="140"/>
      <c r="G104" s="140"/>
    </row>
    <row r="105" spans="2:14" s="13" customFormat="1" ht="33.75" customHeight="1">
      <c r="B105" s="207"/>
      <c r="C105" s="142" t="s">
        <v>66</v>
      </c>
      <c r="D105" s="140"/>
      <c r="E105" s="140"/>
      <c r="F105" s="140"/>
      <c r="G105" s="140"/>
    </row>
    <row r="106" spans="2:14" s="13" customFormat="1" ht="82.5" customHeight="1">
      <c r="B106" s="207"/>
      <c r="C106" s="141" t="s">
        <v>59</v>
      </c>
      <c r="D106" s="140"/>
      <c r="E106" s="140"/>
      <c r="F106" s="140"/>
      <c r="G106" s="140"/>
    </row>
    <row r="107" spans="2:14" s="13" customFormat="1" ht="27.75" customHeight="1">
      <c r="B107" s="207"/>
      <c r="C107" s="141" t="s">
        <v>61</v>
      </c>
      <c r="D107" s="140"/>
      <c r="E107" s="140"/>
      <c r="F107" s="140"/>
      <c r="G107" s="140"/>
    </row>
    <row r="108" spans="2:14" s="13" customFormat="1" ht="87" customHeight="1">
      <c r="B108" s="207"/>
      <c r="C108" s="143" t="s">
        <v>55</v>
      </c>
      <c r="D108" s="140"/>
      <c r="E108" s="140"/>
      <c r="F108" s="140"/>
      <c r="G108" s="140"/>
    </row>
    <row r="109" spans="2:14" s="13" customFormat="1" ht="17.25" customHeight="1">
      <c r="B109" s="207"/>
      <c r="C109" s="141" t="s">
        <v>60</v>
      </c>
      <c r="D109" s="4"/>
      <c r="E109" s="4"/>
      <c r="F109" s="4"/>
      <c r="G109" s="4"/>
    </row>
    <row r="110" spans="2:14" s="13" customFormat="1" ht="67.5" customHeight="1">
      <c r="B110" s="207"/>
      <c r="C110" s="141" t="s">
        <v>246</v>
      </c>
    </row>
    <row r="111" spans="2:14" ht="42.75">
      <c r="B111" s="207"/>
      <c r="C111" s="141" t="s">
        <v>68</v>
      </c>
      <c r="D111" s="115" t="s">
        <v>30</v>
      </c>
      <c r="E111" s="144">
        <v>1</v>
      </c>
      <c r="F111" s="132">
        <v>0</v>
      </c>
      <c r="G111" s="132">
        <f>E111*F111</f>
        <v>0</v>
      </c>
    </row>
    <row r="113" spans="2:7" s="13" customFormat="1" ht="20.100000000000001" customHeight="1">
      <c r="B113" s="207">
        <v>2.02</v>
      </c>
      <c r="C113" s="139" t="s">
        <v>56</v>
      </c>
      <c r="D113" s="140"/>
      <c r="E113" s="140"/>
      <c r="F113" s="140"/>
      <c r="G113" s="140"/>
    </row>
    <row r="114" spans="2:7" s="13" customFormat="1" ht="87.75" customHeight="1">
      <c r="B114" s="207"/>
      <c r="C114" s="141" t="s">
        <v>247</v>
      </c>
      <c r="D114" s="140"/>
      <c r="E114" s="140"/>
      <c r="F114" s="140"/>
      <c r="G114" s="140"/>
    </row>
    <row r="115" spans="2:7" s="13" customFormat="1" ht="92.25" customHeight="1">
      <c r="B115" s="207"/>
      <c r="C115" s="141" t="s">
        <v>57</v>
      </c>
      <c r="D115" s="140"/>
      <c r="E115" s="140"/>
      <c r="F115" s="140"/>
      <c r="G115" s="140"/>
    </row>
    <row r="116" spans="2:7" s="13" customFormat="1" ht="86.25" customHeight="1">
      <c r="B116" s="207"/>
      <c r="C116" s="141" t="s">
        <v>64</v>
      </c>
      <c r="D116" s="140"/>
      <c r="E116" s="140"/>
      <c r="F116" s="140"/>
      <c r="G116" s="140"/>
    </row>
    <row r="117" spans="2:7" s="13" customFormat="1" ht="54.75" customHeight="1">
      <c r="B117" s="207"/>
      <c r="C117" s="141" t="s">
        <v>58</v>
      </c>
      <c r="D117" s="140"/>
      <c r="E117" s="140"/>
      <c r="F117" s="140"/>
      <c r="G117" s="140"/>
    </row>
    <row r="118" spans="2:7" s="13" customFormat="1" ht="93.75" customHeight="1">
      <c r="B118" s="207"/>
      <c r="C118" s="141" t="s">
        <v>62</v>
      </c>
      <c r="D118" s="140"/>
      <c r="E118" s="140"/>
      <c r="F118" s="140"/>
      <c r="G118" s="140"/>
    </row>
    <row r="119" spans="2:7" s="13" customFormat="1" ht="114.75" customHeight="1">
      <c r="B119" s="207"/>
      <c r="C119" s="141" t="s">
        <v>65</v>
      </c>
      <c r="D119" s="140"/>
      <c r="E119" s="140"/>
      <c r="F119" s="140"/>
      <c r="G119" s="140"/>
    </row>
    <row r="120" spans="2:7" s="13" customFormat="1" ht="39" customHeight="1">
      <c r="B120" s="207"/>
      <c r="C120" s="142" t="s">
        <v>66</v>
      </c>
      <c r="D120" s="140"/>
      <c r="E120" s="140"/>
      <c r="F120" s="140"/>
      <c r="G120" s="140"/>
    </row>
    <row r="121" spans="2:7" s="13" customFormat="1" ht="82.5" customHeight="1">
      <c r="B121" s="207"/>
      <c r="C121" s="141" t="s">
        <v>59</v>
      </c>
      <c r="D121" s="140"/>
      <c r="E121" s="140"/>
      <c r="F121" s="140"/>
      <c r="G121" s="140"/>
    </row>
    <row r="122" spans="2:7" s="13" customFormat="1" ht="27.75" customHeight="1">
      <c r="B122" s="207"/>
      <c r="C122" s="141" t="s">
        <v>61</v>
      </c>
      <c r="D122" s="140"/>
      <c r="E122" s="140"/>
      <c r="F122" s="140"/>
      <c r="G122" s="140"/>
    </row>
    <row r="123" spans="2:7" s="13" customFormat="1" ht="87" customHeight="1">
      <c r="B123" s="207"/>
      <c r="C123" s="143" t="s">
        <v>55</v>
      </c>
      <c r="D123" s="140"/>
      <c r="E123" s="140"/>
      <c r="F123" s="140"/>
      <c r="G123" s="140"/>
    </row>
    <row r="124" spans="2:7" s="13" customFormat="1" ht="17.25" customHeight="1">
      <c r="B124" s="207"/>
      <c r="C124" s="141" t="s">
        <v>12</v>
      </c>
      <c r="D124" s="4"/>
      <c r="E124" s="4"/>
      <c r="F124" s="4"/>
      <c r="G124" s="4"/>
    </row>
    <row r="125" spans="2:7" s="13" customFormat="1" ht="64.5" customHeight="1">
      <c r="B125" s="207"/>
      <c r="C125" s="141" t="s">
        <v>246</v>
      </c>
    </row>
    <row r="126" spans="2:7" ht="42.75">
      <c r="B126" s="207"/>
      <c r="C126" s="141" t="s">
        <v>68</v>
      </c>
      <c r="D126" s="115" t="s">
        <v>30</v>
      </c>
      <c r="E126" s="144">
        <v>1</v>
      </c>
      <c r="F126" s="132">
        <v>0</v>
      </c>
      <c r="G126" s="132">
        <f>E126*F126</f>
        <v>0</v>
      </c>
    </row>
    <row r="127" spans="2:7" ht="15" thickBot="1"/>
    <row r="128" spans="2:7" ht="24.95" customHeight="1" thickBot="1">
      <c r="B128" s="121">
        <v>2</v>
      </c>
      <c r="C128" s="137" t="s">
        <v>67</v>
      </c>
      <c r="D128" s="145"/>
      <c r="E128" s="19"/>
      <c r="F128" s="19"/>
      <c r="G128" s="17">
        <f>SUM(G97:G127)</f>
        <v>0</v>
      </c>
    </row>
    <row r="131" spans="2:7" ht="24.95" customHeight="1">
      <c r="B131" s="121">
        <v>3</v>
      </c>
      <c r="C131" s="122" t="s">
        <v>106</v>
      </c>
      <c r="D131" s="123"/>
      <c r="E131" s="5"/>
      <c r="F131" s="5"/>
      <c r="G131" s="6"/>
    </row>
    <row r="133" spans="2:7" ht="61.5" customHeight="1">
      <c r="B133" s="228">
        <v>3.01</v>
      </c>
      <c r="C133" s="146" t="s">
        <v>248</v>
      </c>
    </row>
    <row r="134" spans="2:7" ht="85.5" customHeight="1">
      <c r="B134" s="228"/>
      <c r="C134" s="7" t="s">
        <v>155</v>
      </c>
    </row>
    <row r="135" spans="2:7" ht="83.25" customHeight="1">
      <c r="B135" s="228"/>
      <c r="C135" s="7" t="s">
        <v>154</v>
      </c>
    </row>
    <row r="136" spans="2:7" ht="43.5" customHeight="1">
      <c r="B136" s="228"/>
      <c r="C136" s="126" t="s">
        <v>96</v>
      </c>
    </row>
    <row r="137" spans="2:7" ht="19.5" customHeight="1">
      <c r="B137" s="228"/>
      <c r="C137" s="146" t="s">
        <v>153</v>
      </c>
      <c r="D137" s="115" t="s">
        <v>6</v>
      </c>
      <c r="E137" s="147">
        <v>24.84</v>
      </c>
      <c r="F137" s="132">
        <v>0</v>
      </c>
      <c r="G137" s="132">
        <f>E137*F137</f>
        <v>0</v>
      </c>
    </row>
    <row r="139" spans="2:7" ht="66.75" customHeight="1">
      <c r="B139" s="208" t="s">
        <v>209</v>
      </c>
      <c r="C139" s="7" t="s">
        <v>249</v>
      </c>
    </row>
    <row r="140" spans="2:7" ht="57">
      <c r="B140" s="208"/>
      <c r="C140" s="7" t="s">
        <v>157</v>
      </c>
    </row>
    <row r="141" spans="2:7" ht="82.5" customHeight="1">
      <c r="B141" s="208"/>
      <c r="C141" s="7" t="s">
        <v>158</v>
      </c>
    </row>
    <row r="142" spans="2:7" ht="49.5" customHeight="1">
      <c r="B142" s="208"/>
      <c r="C142" s="126" t="s">
        <v>96</v>
      </c>
    </row>
    <row r="143" spans="2:7" ht="23.25" customHeight="1">
      <c r="B143" s="208"/>
      <c r="C143" s="7" t="s">
        <v>156</v>
      </c>
      <c r="D143" s="115" t="s">
        <v>30</v>
      </c>
      <c r="E143" s="147">
        <v>2</v>
      </c>
      <c r="F143" s="132">
        <v>0</v>
      </c>
      <c r="G143" s="132">
        <f>E143*F143</f>
        <v>0</v>
      </c>
    </row>
    <row r="145" spans="2:7" ht="68.25" customHeight="1">
      <c r="B145" s="228">
        <v>3.03</v>
      </c>
      <c r="C145" s="7" t="s">
        <v>250</v>
      </c>
    </row>
    <row r="146" spans="2:7" ht="88.5" customHeight="1">
      <c r="B146" s="228"/>
      <c r="C146" s="7" t="s">
        <v>159</v>
      </c>
    </row>
    <row r="147" spans="2:7" ht="28.5">
      <c r="B147" s="228"/>
      <c r="C147" s="126" t="s">
        <v>96</v>
      </c>
    </row>
    <row r="148" spans="2:7" ht="23.25" customHeight="1">
      <c r="B148" s="228"/>
      <c r="C148" s="7" t="s">
        <v>152</v>
      </c>
      <c r="D148" s="115" t="s">
        <v>6</v>
      </c>
      <c r="E148" s="147">
        <v>15.6</v>
      </c>
      <c r="F148" s="132">
        <v>0</v>
      </c>
      <c r="G148" s="132">
        <f>E148*F148</f>
        <v>0</v>
      </c>
    </row>
    <row r="149" spans="2:7" ht="15" thickBot="1"/>
    <row r="150" spans="2:7" ht="24.95" customHeight="1" thickBot="1">
      <c r="B150" s="121">
        <v>3</v>
      </c>
      <c r="C150" s="137" t="s">
        <v>107</v>
      </c>
      <c r="D150" s="145"/>
      <c r="E150" s="19"/>
      <c r="F150" s="19"/>
      <c r="G150" s="20">
        <f>SUM(G132:G149)</f>
        <v>0</v>
      </c>
    </row>
    <row r="153" spans="2:7" ht="24.95" customHeight="1">
      <c r="B153" s="121">
        <v>4</v>
      </c>
      <c r="C153" s="122" t="s">
        <v>108</v>
      </c>
      <c r="D153" s="123"/>
      <c r="E153" s="5"/>
      <c r="F153" s="5"/>
      <c r="G153" s="6"/>
    </row>
    <row r="155" spans="2:7" ht="30">
      <c r="B155" s="211">
        <v>4.01</v>
      </c>
      <c r="C155" s="148" t="s">
        <v>251</v>
      </c>
    </row>
    <row r="156" spans="2:7" ht="71.25">
      <c r="B156" s="212"/>
      <c r="C156" s="146" t="s">
        <v>117</v>
      </c>
    </row>
    <row r="157" spans="2:7" ht="57">
      <c r="B157" s="212"/>
      <c r="C157" s="146" t="s">
        <v>118</v>
      </c>
    </row>
    <row r="158" spans="2:7" ht="57">
      <c r="B158" s="212"/>
      <c r="C158" s="149" t="s">
        <v>119</v>
      </c>
    </row>
    <row r="159" spans="2:7" ht="57">
      <c r="B159" s="212"/>
      <c r="C159" s="149" t="s">
        <v>121</v>
      </c>
    </row>
    <row r="160" spans="2:7" ht="42.75">
      <c r="B160" s="212"/>
      <c r="C160" s="149" t="s">
        <v>120</v>
      </c>
    </row>
    <row r="161" spans="1:8" ht="21.75" customHeight="1">
      <c r="B161" s="213"/>
      <c r="C161" s="150" t="s">
        <v>90</v>
      </c>
      <c r="D161" s="115" t="s">
        <v>30</v>
      </c>
      <c r="E161" s="144">
        <v>1</v>
      </c>
      <c r="F161" s="132">
        <v>0</v>
      </c>
      <c r="G161" s="132">
        <f>E161*F161</f>
        <v>0</v>
      </c>
    </row>
    <row r="162" spans="1:8" ht="15" thickBot="1"/>
    <row r="163" spans="1:8" ht="24.95" customHeight="1" thickBot="1">
      <c r="B163" s="121">
        <v>4</v>
      </c>
      <c r="C163" s="137" t="s">
        <v>109</v>
      </c>
      <c r="D163" s="145"/>
      <c r="E163" s="19"/>
      <c r="F163" s="19"/>
      <c r="G163" s="20">
        <f>SUM(G155:G162)</f>
        <v>0</v>
      </c>
    </row>
    <row r="166" spans="1:8" ht="24.95" customHeight="1">
      <c r="B166" s="121">
        <v>5</v>
      </c>
      <c r="C166" s="122" t="s">
        <v>116</v>
      </c>
      <c r="D166" s="123"/>
      <c r="E166" s="5"/>
      <c r="F166" s="5"/>
      <c r="G166" s="6"/>
    </row>
    <row r="168" spans="1:8" ht="69" customHeight="1">
      <c r="A168" s="151"/>
      <c r="B168" s="207">
        <v>5.01</v>
      </c>
      <c r="C168" s="178" t="s">
        <v>128</v>
      </c>
      <c r="H168" s="13"/>
    </row>
    <row r="169" spans="1:8" ht="83.25" customHeight="1">
      <c r="A169" s="151"/>
      <c r="B169" s="207"/>
      <c r="C169" s="179" t="s">
        <v>252</v>
      </c>
      <c r="H169" s="13"/>
    </row>
    <row r="170" spans="1:8" ht="87" customHeight="1">
      <c r="A170" s="151"/>
      <c r="B170" s="207"/>
      <c r="C170" s="179" t="s">
        <v>129</v>
      </c>
      <c r="H170" s="13"/>
    </row>
    <row r="171" spans="1:8" ht="63" customHeight="1">
      <c r="B171" s="207"/>
      <c r="C171" s="179" t="s">
        <v>130</v>
      </c>
    </row>
    <row r="172" spans="1:8" ht="85.5">
      <c r="B172" s="207"/>
      <c r="C172" s="179" t="s">
        <v>137</v>
      </c>
    </row>
    <row r="173" spans="1:8" ht="57">
      <c r="B173" s="207"/>
      <c r="C173" s="179" t="s">
        <v>127</v>
      </c>
    </row>
    <row r="174" spans="1:8" ht="84" customHeight="1">
      <c r="B174" s="207"/>
      <c r="C174" s="179" t="s">
        <v>253</v>
      </c>
    </row>
    <row r="175" spans="1:8" ht="80.25" customHeight="1">
      <c r="B175" s="207"/>
      <c r="C175" s="7" t="s">
        <v>131</v>
      </c>
      <c r="D175" s="113"/>
    </row>
    <row r="176" spans="1:8" ht="92.25" customHeight="1">
      <c r="B176" s="207"/>
      <c r="C176" s="7" t="s">
        <v>132</v>
      </c>
      <c r="D176" s="113"/>
    </row>
    <row r="177" spans="2:7" ht="81" customHeight="1">
      <c r="B177" s="207"/>
      <c r="C177" s="7" t="s">
        <v>133</v>
      </c>
      <c r="D177" s="113"/>
    </row>
    <row r="178" spans="2:7" ht="82.5" customHeight="1">
      <c r="B178" s="207"/>
      <c r="C178" s="7" t="s">
        <v>134</v>
      </c>
    </row>
    <row r="179" spans="2:7" ht="42.75">
      <c r="B179" s="207"/>
      <c r="C179" s="7" t="s">
        <v>135</v>
      </c>
    </row>
    <row r="180" spans="2:7" ht="28.5">
      <c r="B180" s="207"/>
      <c r="C180" s="7" t="s">
        <v>28</v>
      </c>
    </row>
    <row r="181" spans="2:7" ht="33.75" customHeight="1">
      <c r="B181" s="207"/>
      <c r="C181" s="7" t="s">
        <v>136</v>
      </c>
      <c r="D181" s="115" t="s">
        <v>238</v>
      </c>
      <c r="E181" s="152">
        <v>24.6</v>
      </c>
      <c r="F181" s="132">
        <v>0</v>
      </c>
      <c r="G181" s="132">
        <f>E181*F181</f>
        <v>0</v>
      </c>
    </row>
    <row r="183" spans="2:7" ht="72.75">
      <c r="B183" s="211">
        <v>5.0199999999999996</v>
      </c>
      <c r="C183" s="7" t="s">
        <v>254</v>
      </c>
    </row>
    <row r="184" spans="2:7" ht="71.25">
      <c r="B184" s="212"/>
      <c r="C184" s="146" t="s">
        <v>131</v>
      </c>
    </row>
    <row r="185" spans="2:7" ht="85.5">
      <c r="B185" s="212"/>
      <c r="C185" s="146" t="s">
        <v>132</v>
      </c>
    </row>
    <row r="186" spans="2:7" ht="71.25">
      <c r="B186" s="212"/>
      <c r="C186" s="146" t="s">
        <v>133</v>
      </c>
    </row>
    <row r="187" spans="2:7" ht="71.25">
      <c r="B187" s="212"/>
      <c r="C187" s="7" t="s">
        <v>134</v>
      </c>
    </row>
    <row r="188" spans="2:7" ht="42.75">
      <c r="B188" s="212"/>
      <c r="C188" s="7" t="s">
        <v>135</v>
      </c>
    </row>
    <row r="189" spans="2:7" ht="28.5">
      <c r="B189" s="212"/>
      <c r="C189" s="126" t="s">
        <v>28</v>
      </c>
    </row>
    <row r="190" spans="2:7" ht="28.5">
      <c r="B190" s="213"/>
      <c r="C190" s="7" t="s">
        <v>136</v>
      </c>
      <c r="D190" s="115" t="s">
        <v>238</v>
      </c>
      <c r="E190" s="152">
        <v>24.84</v>
      </c>
      <c r="F190" s="132">
        <v>0</v>
      </c>
      <c r="G190" s="132">
        <f>E190*F190</f>
        <v>0</v>
      </c>
    </row>
    <row r="191" spans="2:7" ht="15" thickBot="1"/>
    <row r="192" spans="2:7" ht="24.95" customHeight="1" thickBot="1">
      <c r="B192" s="121">
        <v>5</v>
      </c>
      <c r="C192" s="137" t="s">
        <v>138</v>
      </c>
      <c r="D192" s="145"/>
      <c r="E192" s="19"/>
      <c r="F192" s="19"/>
      <c r="G192" s="20">
        <f>SUM(G167:G191)</f>
        <v>0</v>
      </c>
    </row>
    <row r="195" spans="2:7" ht="24.95" customHeight="1">
      <c r="B195" s="121">
        <v>6</v>
      </c>
      <c r="C195" s="122" t="s">
        <v>48</v>
      </c>
      <c r="D195" s="123"/>
      <c r="E195" s="5"/>
      <c r="F195" s="5"/>
      <c r="G195" s="6"/>
    </row>
    <row r="197" spans="2:7" ht="83.25" customHeight="1">
      <c r="B197" s="218">
        <v>6.01</v>
      </c>
      <c r="C197" s="7" t="s">
        <v>255</v>
      </c>
    </row>
    <row r="198" spans="2:7" ht="78" customHeight="1">
      <c r="B198" s="219"/>
      <c r="C198" s="7" t="s">
        <v>75</v>
      </c>
    </row>
    <row r="199" spans="2:7" ht="60.75" customHeight="1">
      <c r="B199" s="219"/>
      <c r="C199" s="7" t="s">
        <v>76</v>
      </c>
    </row>
    <row r="200" spans="2:7" ht="35.25" customHeight="1">
      <c r="B200" s="219"/>
      <c r="C200" s="180" t="s">
        <v>77</v>
      </c>
    </row>
    <row r="201" spans="2:7" ht="35.25" customHeight="1">
      <c r="B201" s="219"/>
      <c r="C201" s="7" t="s">
        <v>82</v>
      </c>
    </row>
    <row r="202" spans="2:7" ht="20.25" customHeight="1">
      <c r="B202" s="219"/>
      <c r="C202" s="141" t="s">
        <v>46</v>
      </c>
    </row>
    <row r="203" spans="2:7" ht="33.75" customHeight="1">
      <c r="B203" s="220"/>
      <c r="C203" s="180" t="s">
        <v>256</v>
      </c>
      <c r="D203" s="153" t="s">
        <v>238</v>
      </c>
      <c r="E203" s="131">
        <v>268.62</v>
      </c>
      <c r="F203" s="132">
        <v>0</v>
      </c>
      <c r="G203" s="132">
        <f>E203*F203</f>
        <v>0</v>
      </c>
    </row>
    <row r="205" spans="2:7" s="114" customFormat="1" ht="51" customHeight="1">
      <c r="B205" s="207">
        <v>6.02</v>
      </c>
      <c r="C205" s="7" t="s">
        <v>257</v>
      </c>
      <c r="D205" s="154"/>
      <c r="E205" s="155"/>
      <c r="F205" s="156"/>
      <c r="G205" s="156"/>
    </row>
    <row r="206" spans="2:7" s="114" customFormat="1" ht="61.5" customHeight="1">
      <c r="B206" s="207"/>
      <c r="C206" s="7" t="s">
        <v>49</v>
      </c>
      <c r="D206" s="154"/>
      <c r="E206" s="155"/>
      <c r="F206" s="156"/>
      <c r="G206" s="156"/>
    </row>
    <row r="207" spans="2:7" s="114" customFormat="1" ht="76.5" customHeight="1">
      <c r="B207" s="207"/>
      <c r="C207" s="181" t="s">
        <v>78</v>
      </c>
      <c r="D207" s="154"/>
      <c r="E207" s="155"/>
      <c r="F207" s="156"/>
      <c r="G207" s="156"/>
    </row>
    <row r="208" spans="2:7" s="114" customFormat="1" ht="45.75" customHeight="1">
      <c r="B208" s="207"/>
      <c r="C208" s="7" t="s">
        <v>50</v>
      </c>
      <c r="D208" s="154"/>
      <c r="E208" s="155"/>
      <c r="F208" s="156"/>
      <c r="G208" s="156"/>
    </row>
    <row r="209" spans="2:7" s="114" customFormat="1" ht="36" customHeight="1">
      <c r="B209" s="207"/>
      <c r="C209" s="7" t="s">
        <v>79</v>
      </c>
      <c r="D209" s="154"/>
      <c r="E209" s="155"/>
      <c r="F209" s="156"/>
      <c r="G209" s="156"/>
    </row>
    <row r="210" spans="2:7" s="114" customFormat="1" ht="54" customHeight="1">
      <c r="B210" s="207"/>
      <c r="C210" s="7" t="s">
        <v>83</v>
      </c>
      <c r="D210" s="154"/>
      <c r="E210" s="155"/>
      <c r="F210" s="156"/>
      <c r="G210" s="156"/>
    </row>
    <row r="211" spans="2:7" ht="33.75" customHeight="1">
      <c r="B211" s="207"/>
      <c r="C211" s="7" t="s">
        <v>51</v>
      </c>
      <c r="D211" s="115" t="s">
        <v>238</v>
      </c>
      <c r="E211" s="131">
        <v>185.6</v>
      </c>
      <c r="F211" s="132">
        <v>0</v>
      </c>
      <c r="G211" s="132">
        <f>E211*F211</f>
        <v>0</v>
      </c>
    </row>
    <row r="213" spans="2:7" s="114" customFormat="1" ht="35.25" customHeight="1">
      <c r="B213" s="207">
        <v>6.03</v>
      </c>
      <c r="C213" s="7" t="s">
        <v>258</v>
      </c>
      <c r="D213" s="154"/>
      <c r="E213" s="155"/>
      <c r="F213" s="156"/>
      <c r="G213" s="156"/>
    </row>
    <row r="214" spans="2:7" s="114" customFormat="1" ht="32.25" customHeight="1">
      <c r="B214" s="207"/>
      <c r="C214" s="7" t="s">
        <v>84</v>
      </c>
      <c r="D214" s="154"/>
      <c r="E214" s="155"/>
      <c r="F214" s="156"/>
      <c r="G214" s="156"/>
    </row>
    <row r="215" spans="2:7" s="114" customFormat="1" ht="63.75" customHeight="1">
      <c r="B215" s="207"/>
      <c r="C215" s="181" t="s">
        <v>85</v>
      </c>
      <c r="D215" s="154"/>
      <c r="E215" s="155"/>
      <c r="F215" s="156"/>
      <c r="G215" s="156"/>
    </row>
    <row r="216" spans="2:7" s="114" customFormat="1" ht="45.75" customHeight="1">
      <c r="B216" s="207"/>
      <c r="C216" s="7" t="s">
        <v>50</v>
      </c>
      <c r="D216" s="154"/>
      <c r="E216" s="155"/>
      <c r="F216" s="156"/>
      <c r="G216" s="156"/>
    </row>
    <row r="217" spans="2:7" s="114" customFormat="1" ht="36" customHeight="1">
      <c r="B217" s="207"/>
      <c r="C217" s="7" t="s">
        <v>79</v>
      </c>
      <c r="D217" s="154"/>
      <c r="E217" s="155"/>
      <c r="F217" s="156"/>
      <c r="G217" s="156"/>
    </row>
    <row r="218" spans="2:7" ht="20.25" customHeight="1">
      <c r="B218" s="207"/>
      <c r="C218" s="7" t="s">
        <v>91</v>
      </c>
      <c r="D218" s="115" t="s">
        <v>30</v>
      </c>
      <c r="E218" s="131">
        <v>130</v>
      </c>
      <c r="F218" s="132">
        <v>0</v>
      </c>
      <c r="G218" s="132">
        <f>E218*F218</f>
        <v>0</v>
      </c>
    </row>
    <row r="220" spans="2:7" s="114" customFormat="1" ht="35.25" customHeight="1">
      <c r="B220" s="207">
        <v>6.04</v>
      </c>
      <c r="C220" s="7" t="s">
        <v>259</v>
      </c>
      <c r="D220" s="154"/>
      <c r="E220" s="155"/>
      <c r="F220" s="156"/>
      <c r="G220" s="156"/>
    </row>
    <row r="221" spans="2:7" s="114" customFormat="1" ht="32.25" customHeight="1">
      <c r="B221" s="207"/>
      <c r="C221" s="7" t="s">
        <v>84</v>
      </c>
      <c r="D221" s="154"/>
      <c r="E221" s="155"/>
      <c r="F221" s="156"/>
      <c r="G221" s="156"/>
    </row>
    <row r="222" spans="2:7" s="114" customFormat="1" ht="45.75" customHeight="1">
      <c r="B222" s="207"/>
      <c r="C222" s="7" t="s">
        <v>50</v>
      </c>
      <c r="D222" s="154"/>
      <c r="E222" s="155"/>
      <c r="F222" s="156"/>
      <c r="G222" s="156"/>
    </row>
    <row r="223" spans="2:7" s="114" customFormat="1" ht="36" customHeight="1">
      <c r="B223" s="207"/>
      <c r="C223" s="7" t="s">
        <v>79</v>
      </c>
      <c r="D223" s="154"/>
      <c r="E223" s="155"/>
      <c r="F223" s="156"/>
      <c r="G223" s="156"/>
    </row>
    <row r="224" spans="2:7" ht="20.25" customHeight="1">
      <c r="B224" s="207"/>
      <c r="C224" s="7" t="s">
        <v>86</v>
      </c>
      <c r="D224" s="115" t="s">
        <v>87</v>
      </c>
      <c r="E224" s="131">
        <v>1</v>
      </c>
      <c r="F224" s="132">
        <v>0</v>
      </c>
      <c r="G224" s="132">
        <f>E224*F224</f>
        <v>0</v>
      </c>
    </row>
    <row r="225" spans="1:8" ht="15" thickBot="1"/>
    <row r="226" spans="1:8" ht="24.95" customHeight="1" thickBot="1">
      <c r="B226" s="121">
        <v>6</v>
      </c>
      <c r="C226" s="137" t="s">
        <v>52</v>
      </c>
      <c r="D226" s="145"/>
      <c r="E226" s="19"/>
      <c r="F226" s="19"/>
      <c r="G226" s="17">
        <f>SUM(G196:G225)</f>
        <v>0</v>
      </c>
    </row>
    <row r="229" spans="1:8" ht="24.95" customHeight="1">
      <c r="B229" s="121">
        <v>7</v>
      </c>
      <c r="C229" s="122" t="s">
        <v>101</v>
      </c>
      <c r="D229" s="123"/>
      <c r="E229" s="5"/>
      <c r="F229" s="5"/>
      <c r="G229" s="6"/>
    </row>
    <row r="231" spans="1:8" ht="66.75" customHeight="1">
      <c r="A231" s="13"/>
      <c r="B231" s="218">
        <v>7.01</v>
      </c>
      <c r="C231" s="7" t="s">
        <v>260</v>
      </c>
      <c r="H231" s="13"/>
    </row>
    <row r="232" spans="1:8" ht="82.5" customHeight="1">
      <c r="A232" s="13"/>
      <c r="B232" s="219"/>
      <c r="C232" s="7" t="s">
        <v>261</v>
      </c>
      <c r="H232" s="13"/>
    </row>
    <row r="233" spans="1:8" ht="66" customHeight="1">
      <c r="A233" s="13"/>
      <c r="B233" s="219"/>
      <c r="C233" s="7" t="s">
        <v>97</v>
      </c>
      <c r="H233" s="13"/>
    </row>
    <row r="234" spans="1:8" ht="96.75" customHeight="1">
      <c r="A234" s="13"/>
      <c r="B234" s="219"/>
      <c r="C234" s="7" t="s">
        <v>102</v>
      </c>
      <c r="H234" s="13"/>
    </row>
    <row r="235" spans="1:8" ht="78.75" customHeight="1">
      <c r="A235" s="13"/>
      <c r="B235" s="219"/>
      <c r="C235" s="7" t="s">
        <v>105</v>
      </c>
      <c r="H235" s="13"/>
    </row>
    <row r="236" spans="1:8" ht="93" customHeight="1">
      <c r="A236" s="13"/>
      <c r="B236" s="219"/>
      <c r="C236" s="7" t="s">
        <v>98</v>
      </c>
      <c r="H236" s="13"/>
    </row>
    <row r="237" spans="1:8" ht="78.75" customHeight="1">
      <c r="A237" s="13"/>
      <c r="B237" s="219"/>
      <c r="C237" s="7" t="s">
        <v>99</v>
      </c>
      <c r="H237" s="13"/>
    </row>
    <row r="238" spans="1:8" ht="96" customHeight="1">
      <c r="A238" s="13"/>
      <c r="B238" s="219"/>
      <c r="C238" s="7" t="s">
        <v>103</v>
      </c>
      <c r="H238" s="13"/>
    </row>
    <row r="239" spans="1:8" ht="16.5">
      <c r="B239" s="220"/>
      <c r="C239" s="146" t="s">
        <v>100</v>
      </c>
      <c r="D239" s="115" t="s">
        <v>238</v>
      </c>
      <c r="E239" s="147">
        <v>41.04</v>
      </c>
      <c r="F239" s="132">
        <v>0</v>
      </c>
      <c r="G239" s="132">
        <f>E239*F239</f>
        <v>0</v>
      </c>
    </row>
    <row r="241" spans="2:14" ht="50.25" customHeight="1">
      <c r="B241" s="211">
        <v>7.02</v>
      </c>
      <c r="C241" s="7" t="s">
        <v>262</v>
      </c>
    </row>
    <row r="242" spans="2:14" ht="57.75">
      <c r="B242" s="212"/>
      <c r="C242" s="7" t="s">
        <v>263</v>
      </c>
    </row>
    <row r="243" spans="2:14" ht="42.75">
      <c r="B243" s="212"/>
      <c r="C243" s="7" t="s">
        <v>122</v>
      </c>
    </row>
    <row r="244" spans="2:14" ht="78" customHeight="1">
      <c r="B244" s="212"/>
      <c r="C244" s="7" t="s">
        <v>123</v>
      </c>
    </row>
    <row r="245" spans="2:14" ht="42.75">
      <c r="B245" s="212"/>
      <c r="C245" s="7" t="s">
        <v>125</v>
      </c>
    </row>
    <row r="246" spans="2:14" ht="34.5" customHeight="1">
      <c r="B246" s="212"/>
      <c r="C246" s="7" t="s">
        <v>126</v>
      </c>
    </row>
    <row r="247" spans="2:14" ht="32.25" customHeight="1">
      <c r="B247" s="213"/>
      <c r="C247" s="7" t="s">
        <v>124</v>
      </c>
      <c r="D247" s="115" t="s">
        <v>30</v>
      </c>
      <c r="E247" s="131">
        <v>2</v>
      </c>
      <c r="F247" s="132">
        <v>0</v>
      </c>
      <c r="G247" s="132">
        <f>E247*F247</f>
        <v>0</v>
      </c>
    </row>
    <row r="248" spans="2:14" ht="15" thickBot="1"/>
    <row r="249" spans="2:14" ht="24.95" customHeight="1" thickBot="1">
      <c r="B249" s="121">
        <v>7</v>
      </c>
      <c r="C249" s="137" t="s">
        <v>104</v>
      </c>
      <c r="D249" s="145"/>
      <c r="E249" s="19"/>
      <c r="F249" s="19"/>
      <c r="G249" s="20">
        <f>SUM(G230:G248)</f>
        <v>0</v>
      </c>
    </row>
    <row r="252" spans="2:14" ht="24.95" customHeight="1">
      <c r="B252" s="121">
        <v>8</v>
      </c>
      <c r="C252" s="122" t="s">
        <v>40</v>
      </c>
      <c r="D252" s="123"/>
      <c r="E252" s="5"/>
      <c r="F252" s="5"/>
      <c r="G252" s="6"/>
    </row>
    <row r="254" spans="2:14" s="114" customFormat="1" ht="56.25" customHeight="1">
      <c r="B254" s="225">
        <v>8.01</v>
      </c>
      <c r="C254" s="157" t="s">
        <v>264</v>
      </c>
      <c r="D254" s="158"/>
      <c r="E254" s="159"/>
      <c r="F254" s="160"/>
      <c r="G254" s="160"/>
    </row>
    <row r="255" spans="2:14" s="114" customFormat="1" ht="81" customHeight="1">
      <c r="B255" s="226"/>
      <c r="C255" s="157" t="s">
        <v>41</v>
      </c>
      <c r="D255" s="158"/>
      <c r="E255" s="159"/>
      <c r="F255" s="160"/>
      <c r="G255" s="160"/>
      <c r="I255" s="204" t="s">
        <v>236</v>
      </c>
      <c r="J255" s="204"/>
      <c r="K255" s="204"/>
      <c r="L255" s="204"/>
      <c r="M255" s="204"/>
      <c r="N255" s="204"/>
    </row>
    <row r="256" spans="2:14" s="114" customFormat="1" ht="51" customHeight="1">
      <c r="B256" s="226"/>
      <c r="C256" s="157" t="s">
        <v>42</v>
      </c>
      <c r="D256" s="158"/>
      <c r="E256" s="159"/>
      <c r="F256" s="160"/>
      <c r="G256" s="160"/>
      <c r="I256" s="204"/>
      <c r="J256" s="204"/>
      <c r="K256" s="204"/>
      <c r="L256" s="204"/>
      <c r="M256" s="204"/>
      <c r="N256" s="204"/>
    </row>
    <row r="257" spans="1:7" s="114" customFormat="1" ht="75.75" customHeight="1">
      <c r="B257" s="226"/>
      <c r="C257" s="161" t="s">
        <v>43</v>
      </c>
      <c r="D257" s="158"/>
      <c r="E257" s="159"/>
      <c r="F257" s="160"/>
      <c r="G257" s="160"/>
    </row>
    <row r="258" spans="1:7" s="114" customFormat="1" ht="53.25" customHeight="1">
      <c r="B258" s="226"/>
      <c r="C258" s="157" t="s">
        <v>44</v>
      </c>
      <c r="D258" s="158"/>
      <c r="E258" s="159"/>
      <c r="F258" s="160"/>
      <c r="G258" s="160"/>
    </row>
    <row r="259" spans="1:7" s="114" customFormat="1" ht="51.75" customHeight="1">
      <c r="B259" s="226"/>
      <c r="C259" s="157" t="s">
        <v>147</v>
      </c>
      <c r="D259" s="158"/>
      <c r="E259" s="159"/>
      <c r="F259" s="160"/>
      <c r="G259" s="160"/>
    </row>
    <row r="260" spans="1:7" s="114" customFormat="1" ht="16.5" customHeight="1">
      <c r="B260" s="226"/>
      <c r="C260" s="162" t="s">
        <v>46</v>
      </c>
      <c r="D260" s="158"/>
      <c r="E260" s="159"/>
      <c r="F260" s="160"/>
      <c r="G260" s="160"/>
    </row>
    <row r="261" spans="1:7" s="114" customFormat="1" ht="20.25" customHeight="1">
      <c r="B261" s="226"/>
      <c r="C261" s="157" t="s">
        <v>45</v>
      </c>
      <c r="D261" s="163" t="s">
        <v>265</v>
      </c>
      <c r="E261" s="164">
        <v>202.08999999999997</v>
      </c>
      <c r="F261" s="165"/>
      <c r="G261" s="165"/>
    </row>
    <row r="262" spans="1:7" ht="15" thickBot="1"/>
    <row r="263" spans="1:7" ht="24.95" customHeight="1" thickBot="1">
      <c r="B263" s="121">
        <v>8</v>
      </c>
      <c r="C263" s="137" t="s">
        <v>47</v>
      </c>
      <c r="D263" s="145"/>
      <c r="E263" s="19"/>
      <c r="F263" s="19"/>
      <c r="G263" s="20">
        <f>SUM(G253:G262)</f>
        <v>0</v>
      </c>
    </row>
    <row r="266" spans="1:7" ht="24.95" customHeight="1">
      <c r="B266" s="121">
        <v>9</v>
      </c>
      <c r="C266" s="122" t="s">
        <v>69</v>
      </c>
      <c r="D266" s="123"/>
      <c r="E266" s="5"/>
      <c r="F266" s="5"/>
      <c r="G266" s="6"/>
    </row>
    <row r="268" spans="1:7" s="13" customFormat="1" ht="52.5" customHeight="1">
      <c r="A268" s="151"/>
      <c r="B268" s="217" t="s">
        <v>148</v>
      </c>
      <c r="C268" s="141" t="s">
        <v>266</v>
      </c>
    </row>
    <row r="269" spans="1:7" s="13" customFormat="1" ht="66" customHeight="1">
      <c r="A269" s="151"/>
      <c r="B269" s="217"/>
      <c r="C269" s="141" t="s">
        <v>72</v>
      </c>
    </row>
    <row r="270" spans="1:7" s="13" customFormat="1" ht="22.5" customHeight="1">
      <c r="A270" s="151"/>
      <c r="B270" s="217"/>
      <c r="C270" s="141" t="s">
        <v>61</v>
      </c>
    </row>
    <row r="271" spans="1:7" ht="28.5">
      <c r="B271" s="217"/>
      <c r="C271" s="141" t="s">
        <v>74</v>
      </c>
    </row>
    <row r="272" spans="1:7" ht="20.25" customHeight="1">
      <c r="B272" s="217"/>
      <c r="C272" s="141" t="s">
        <v>73</v>
      </c>
      <c r="D272" s="115" t="s">
        <v>30</v>
      </c>
      <c r="E272" s="166">
        <v>1</v>
      </c>
      <c r="F272" s="132">
        <v>0</v>
      </c>
      <c r="G272" s="132">
        <f>E272*F272</f>
        <v>0</v>
      </c>
    </row>
    <row r="274" spans="1:7" s="13" customFormat="1" ht="53.25" customHeight="1">
      <c r="A274" s="151"/>
      <c r="B274" s="217" t="s">
        <v>149</v>
      </c>
      <c r="C274" s="167" t="s">
        <v>267</v>
      </c>
    </row>
    <row r="275" spans="1:7" s="13" customFormat="1" ht="56.25" customHeight="1">
      <c r="A275" s="151"/>
      <c r="B275" s="217"/>
      <c r="C275" s="141" t="s">
        <v>80</v>
      </c>
    </row>
    <row r="276" spans="1:7" ht="22.5" customHeight="1">
      <c r="B276" s="217"/>
      <c r="C276" s="146" t="s">
        <v>81</v>
      </c>
      <c r="D276" s="153" t="s">
        <v>238</v>
      </c>
      <c r="E276" s="131">
        <v>268.62</v>
      </c>
      <c r="F276" s="132">
        <v>0</v>
      </c>
      <c r="G276" s="132">
        <f>E276*F276</f>
        <v>0</v>
      </c>
    </row>
    <row r="278" spans="1:7" ht="68.25" customHeight="1">
      <c r="B278" s="215">
        <v>9.0299999999999994</v>
      </c>
      <c r="C278" s="7" t="s">
        <v>268</v>
      </c>
    </row>
    <row r="279" spans="1:7" ht="48.75" customHeight="1">
      <c r="B279" s="216"/>
      <c r="C279" s="7" t="s">
        <v>70</v>
      </c>
      <c r="D279" s="115" t="s">
        <v>238</v>
      </c>
      <c r="E279" s="131">
        <v>278</v>
      </c>
      <c r="F279" s="132">
        <v>0</v>
      </c>
      <c r="G279" s="132">
        <f>E279*F279</f>
        <v>0</v>
      </c>
    </row>
    <row r="280" spans="1:7" ht="15" thickBot="1">
      <c r="B280" s="21"/>
      <c r="C280" s="10"/>
      <c r="D280" s="168"/>
      <c r="E280" s="22"/>
      <c r="F280" s="22"/>
      <c r="G280" s="23"/>
    </row>
    <row r="281" spans="1:7" ht="24.95" customHeight="1" thickBot="1">
      <c r="B281" s="121">
        <v>9</v>
      </c>
      <c r="C281" s="137" t="s">
        <v>71</v>
      </c>
      <c r="D281" s="145"/>
      <c r="E281" s="19"/>
      <c r="F281" s="19"/>
      <c r="G281" s="20">
        <f>SUM(G267:G280)</f>
        <v>0</v>
      </c>
    </row>
    <row r="285" spans="1:7">
      <c r="C285" s="169"/>
    </row>
    <row r="288" spans="1:7" ht="15" thickBot="1"/>
    <row r="289" spans="2:7" ht="24.95" customHeight="1" thickBot="1">
      <c r="B289" s="170" t="s">
        <v>150</v>
      </c>
      <c r="C289" s="171" t="s">
        <v>110</v>
      </c>
      <c r="D289" s="172"/>
      <c r="E289" s="25"/>
      <c r="F289" s="173"/>
      <c r="G289" s="26" t="s">
        <v>111</v>
      </c>
    </row>
    <row r="290" spans="2:7" ht="12" customHeight="1">
      <c r="B290" s="21"/>
      <c r="C290" s="116"/>
      <c r="D290" s="168"/>
      <c r="E290" s="22"/>
      <c r="F290" s="22"/>
      <c r="G290" s="23"/>
    </row>
    <row r="291" spans="2:7" ht="21.95" customHeight="1">
      <c r="B291" s="27">
        <v>1</v>
      </c>
      <c r="C291" s="206" t="s">
        <v>39</v>
      </c>
      <c r="D291" s="206"/>
      <c r="E291" s="206"/>
      <c r="F291" s="29"/>
      <c r="G291" s="28">
        <f>G93</f>
        <v>0</v>
      </c>
    </row>
    <row r="292" spans="2:7" ht="21.95" customHeight="1">
      <c r="B292" s="27">
        <v>2</v>
      </c>
      <c r="C292" s="205" t="s">
        <v>67</v>
      </c>
      <c r="D292" s="205"/>
      <c r="E292" s="205"/>
      <c r="F292" s="29"/>
      <c r="G292" s="28">
        <f>G128</f>
        <v>0</v>
      </c>
    </row>
    <row r="293" spans="2:7" ht="21.95" customHeight="1">
      <c r="B293" s="27">
        <v>3</v>
      </c>
      <c r="C293" s="205" t="s">
        <v>146</v>
      </c>
      <c r="D293" s="205"/>
      <c r="E293" s="205"/>
      <c r="F293" s="29"/>
      <c r="G293" s="28">
        <f>G150</f>
        <v>0</v>
      </c>
    </row>
    <row r="294" spans="2:7" ht="21.95" customHeight="1">
      <c r="B294" s="27">
        <v>4</v>
      </c>
      <c r="C294" s="205" t="s">
        <v>113</v>
      </c>
      <c r="D294" s="205"/>
      <c r="E294" s="205"/>
      <c r="F294" s="29"/>
      <c r="G294" s="28">
        <f t="shared" ref="G294" si="0">G163</f>
        <v>0</v>
      </c>
    </row>
    <row r="295" spans="2:7" ht="21.95" customHeight="1">
      <c r="B295" s="27">
        <v>5</v>
      </c>
      <c r="C295" s="205" t="s">
        <v>138</v>
      </c>
      <c r="D295" s="205"/>
      <c r="E295" s="205"/>
      <c r="F295" s="29"/>
      <c r="G295" s="28">
        <f t="shared" ref="G295" si="1">G192</f>
        <v>0</v>
      </c>
    </row>
    <row r="296" spans="2:7" ht="21.95" customHeight="1">
      <c r="B296" s="27">
        <v>6</v>
      </c>
      <c r="C296" s="205" t="s">
        <v>112</v>
      </c>
      <c r="D296" s="205"/>
      <c r="E296" s="205"/>
      <c r="F296" s="29"/>
      <c r="G296" s="28">
        <f>G226</f>
        <v>0</v>
      </c>
    </row>
    <row r="297" spans="2:7" ht="21.95" customHeight="1">
      <c r="B297" s="27">
        <v>7</v>
      </c>
      <c r="C297" s="205" t="s">
        <v>104</v>
      </c>
      <c r="D297" s="205"/>
      <c r="E297" s="205"/>
      <c r="F297" s="29"/>
      <c r="G297" s="28">
        <f t="shared" ref="G297" si="2">G249</f>
        <v>0</v>
      </c>
    </row>
    <row r="298" spans="2:7" ht="21.95" customHeight="1">
      <c r="B298" s="27">
        <v>8</v>
      </c>
      <c r="C298" s="205" t="s">
        <v>47</v>
      </c>
      <c r="D298" s="205"/>
      <c r="E298" s="205"/>
      <c r="F298" s="29"/>
      <c r="G298" s="30">
        <f>G263</f>
        <v>0</v>
      </c>
    </row>
    <row r="299" spans="2:7" ht="21.95" customHeight="1">
      <c r="B299" s="27">
        <v>9</v>
      </c>
      <c r="C299" s="205" t="s">
        <v>71</v>
      </c>
      <c r="D299" s="205"/>
      <c r="E299" s="205"/>
      <c r="F299" s="29"/>
      <c r="G299" s="28">
        <f>G281</f>
        <v>0</v>
      </c>
    </row>
    <row r="300" spans="2:7" ht="12" customHeight="1" thickBot="1">
      <c r="B300" s="21"/>
      <c r="C300" s="116"/>
      <c r="D300" s="168"/>
      <c r="E300" s="22"/>
      <c r="F300" s="22"/>
      <c r="G300" s="23"/>
    </row>
    <row r="301" spans="2:7" ht="24.95" customHeight="1" thickBot="1">
      <c r="B301" s="170" t="s">
        <v>150</v>
      </c>
      <c r="C301" s="171" t="s">
        <v>205</v>
      </c>
      <c r="D301" s="172"/>
      <c r="E301" s="25"/>
      <c r="F301" s="32"/>
      <c r="G301" s="31">
        <f>SUM(G291:G299)</f>
        <v>0</v>
      </c>
    </row>
    <row r="302" spans="2:7" ht="24.75" customHeight="1" thickBot="1">
      <c r="C302" s="117" t="s">
        <v>204</v>
      </c>
      <c r="F302" s="33"/>
      <c r="G302" s="40"/>
    </row>
    <row r="303" spans="2:7" ht="22.5" customHeight="1" thickBot="1">
      <c r="B303" s="170" t="s">
        <v>150</v>
      </c>
      <c r="C303" s="171" t="s">
        <v>206</v>
      </c>
      <c r="D303" s="41"/>
      <c r="E303" s="41"/>
      <c r="F303" s="42"/>
      <c r="G303" s="117">
        <f>G301*G302+G301</f>
        <v>0</v>
      </c>
    </row>
    <row r="304" spans="2:7">
      <c r="F304" s="33"/>
    </row>
    <row r="305" spans="2:7">
      <c r="C305" s="174" t="s">
        <v>114</v>
      </c>
    </row>
    <row r="306" spans="2:7" ht="15">
      <c r="C306" s="175" t="s">
        <v>115</v>
      </c>
    </row>
    <row r="307" spans="2:7" ht="15">
      <c r="C307" s="176"/>
    </row>
    <row r="308" spans="2:7">
      <c r="C308" s="78"/>
    </row>
    <row r="309" spans="2:7">
      <c r="C309" s="78"/>
    </row>
    <row r="310" spans="2:7" ht="15">
      <c r="B310" s="21"/>
      <c r="C310" s="118"/>
      <c r="D310" s="177"/>
      <c r="E310" s="37"/>
      <c r="F310" s="38"/>
      <c r="G310" s="36"/>
    </row>
    <row r="311" spans="2:7" ht="15">
      <c r="B311" s="21"/>
      <c r="C311" s="118"/>
      <c r="D311" s="177"/>
      <c r="E311" s="37"/>
      <c r="F311" s="38"/>
      <c r="G311" s="36"/>
    </row>
    <row r="312" spans="2:7" ht="15">
      <c r="B312" s="21"/>
      <c r="C312" s="118"/>
      <c r="D312" s="177"/>
      <c r="E312" s="37"/>
      <c r="F312" s="38"/>
      <c r="G312" s="36"/>
    </row>
    <row r="313" spans="2:7" ht="15">
      <c r="B313" s="21"/>
      <c r="C313" s="118"/>
      <c r="D313" s="177"/>
      <c r="E313" s="223"/>
      <c r="F313" s="223"/>
      <c r="G313" s="36"/>
    </row>
    <row r="314" spans="2:7" ht="15">
      <c r="B314" s="21"/>
      <c r="C314" s="78" t="s">
        <v>161</v>
      </c>
      <c r="D314" s="177"/>
      <c r="E314" s="37"/>
      <c r="F314" s="38"/>
      <c r="G314" s="36"/>
    </row>
    <row r="315" spans="2:7">
      <c r="B315" s="21"/>
      <c r="C315" s="118"/>
      <c r="D315" s="177"/>
      <c r="E315" s="224" t="s">
        <v>160</v>
      </c>
      <c r="F315" s="224"/>
      <c r="G315" s="36"/>
    </row>
    <row r="316" spans="2:7">
      <c r="B316" s="21"/>
      <c r="C316" s="118"/>
      <c r="D316" s="177"/>
      <c r="E316" s="214"/>
      <c r="F316" s="214"/>
      <c r="G316" s="36"/>
    </row>
    <row r="317" spans="2:7" ht="30" customHeight="1">
      <c r="B317" s="21"/>
      <c r="C317" s="118"/>
      <c r="D317" s="177"/>
      <c r="E317" s="221"/>
      <c r="F317" s="221"/>
      <c r="G317" s="36"/>
    </row>
    <row r="318" spans="2:7" ht="30" customHeight="1">
      <c r="B318" s="21"/>
      <c r="C318" s="118"/>
      <c r="D318" s="177"/>
      <c r="E318" s="222"/>
      <c r="F318" s="222"/>
      <c r="G318" s="39"/>
    </row>
  </sheetData>
  <mergeCells count="45">
    <mergeCell ref="B63:B69"/>
    <mergeCell ref="B87:B88"/>
    <mergeCell ref="B90:B91"/>
    <mergeCell ref="B145:B148"/>
    <mergeCell ref="B133:B137"/>
    <mergeCell ref="B113:B126"/>
    <mergeCell ref="E317:F318"/>
    <mergeCell ref="B241:B247"/>
    <mergeCell ref="B168:B181"/>
    <mergeCell ref="B183:B190"/>
    <mergeCell ref="E313:F313"/>
    <mergeCell ref="E315:F315"/>
    <mergeCell ref="C297:E297"/>
    <mergeCell ref="C294:E294"/>
    <mergeCell ref="C298:E298"/>
    <mergeCell ref="C299:E299"/>
    <mergeCell ref="C292:E292"/>
    <mergeCell ref="C293:E293"/>
    <mergeCell ref="C295:E295"/>
    <mergeCell ref="B254:B261"/>
    <mergeCell ref="B197:B203"/>
    <mergeCell ref="B205:B211"/>
    <mergeCell ref="E316:F316"/>
    <mergeCell ref="B278:B279"/>
    <mergeCell ref="B268:B272"/>
    <mergeCell ref="B274:B276"/>
    <mergeCell ref="B213:B218"/>
    <mergeCell ref="B220:B224"/>
    <mergeCell ref="B231:B239"/>
    <mergeCell ref="I12:N13"/>
    <mergeCell ref="I99:N100"/>
    <mergeCell ref="C296:E296"/>
    <mergeCell ref="C291:E291"/>
    <mergeCell ref="B98:B111"/>
    <mergeCell ref="B139:B143"/>
    <mergeCell ref="B11:B18"/>
    <mergeCell ref="B20:B27"/>
    <mergeCell ref="B29:B34"/>
    <mergeCell ref="B36:B42"/>
    <mergeCell ref="B46:B51"/>
    <mergeCell ref="I255:N256"/>
    <mergeCell ref="B55:B61"/>
    <mergeCell ref="B81:B85"/>
    <mergeCell ref="B73:B77"/>
    <mergeCell ref="B155:B161"/>
  </mergeCells>
  <pageMargins left="0.78740157480314965" right="0.19685039370078741" top="0.39370078740157483" bottom="0.39370078740157483" header="0" footer="0"/>
  <pageSetup paperSize="9" scale="60" orientation="portrait" horizontalDpi="300" verticalDpi="300" r:id="rId1"/>
  <headerFooter>
    <oddHeader>&amp;C&amp;"-,Italic"JNMV 17/2017 Struktura cene, 1. Arhitekturni deo</oddHeader>
  </headerFooter>
  <rowBreaks count="13" manualBreakCount="13">
    <brk id="35" max="8" man="1"/>
    <brk id="62" max="8" man="1"/>
    <brk id="86" max="8" man="1"/>
    <brk id="95" max="8" man="1"/>
    <brk id="112" max="8" man="1"/>
    <brk id="130" max="8" man="1"/>
    <brk id="152" max="8" man="1"/>
    <brk id="165" max="8" man="1"/>
    <brk id="181" max="8" man="1"/>
    <brk id="228" max="8" man="1"/>
    <brk id="240" max="8" man="1"/>
    <brk id="265" max="8" man="1"/>
    <brk id="281" max="8" man="1"/>
  </rowBreaks>
</worksheet>
</file>

<file path=xl/worksheets/sheet2.xml><?xml version="1.0" encoding="utf-8"?>
<worksheet xmlns="http://schemas.openxmlformats.org/spreadsheetml/2006/main" xmlns:r="http://schemas.openxmlformats.org/officeDocument/2006/relationships">
  <dimension ref="A2:M45"/>
  <sheetViews>
    <sheetView workbookViewId="0"/>
  </sheetViews>
  <sheetFormatPr defaultRowHeight="12.75"/>
  <cols>
    <col min="1" max="1" width="3.140625" style="46" customWidth="1"/>
    <col min="2" max="2" width="3.7109375" style="47" customWidth="1"/>
    <col min="3" max="3" width="10.42578125" style="52" customWidth="1"/>
    <col min="4" max="4" width="36.42578125" style="67" customWidth="1"/>
    <col min="5" max="5" width="13.7109375" style="50" bestFit="1" customWidth="1"/>
    <col min="6" max="6" width="8.140625" style="50" bestFit="1" customWidth="1"/>
    <col min="7" max="7" width="18.5703125" style="51" bestFit="1" customWidth="1"/>
    <col min="8" max="8" width="10.42578125" style="51" bestFit="1" customWidth="1"/>
    <col min="9" max="16384" width="9.140625" style="47"/>
  </cols>
  <sheetData>
    <row r="2" spans="1:8">
      <c r="C2" s="48" t="s">
        <v>164</v>
      </c>
      <c r="D2" s="229" t="s">
        <v>165</v>
      </c>
      <c r="E2" s="229"/>
      <c r="F2" s="229"/>
      <c r="G2" s="229"/>
      <c r="H2" s="49"/>
    </row>
    <row r="3" spans="1:8" ht="13.5" thickBot="1">
      <c r="C3" s="48"/>
      <c r="D3" s="49"/>
    </row>
    <row r="4" spans="1:8" ht="39.75" thickTop="1" thickBot="1">
      <c r="C4" s="43" t="s">
        <v>166</v>
      </c>
      <c r="D4" s="44" t="s">
        <v>167</v>
      </c>
      <c r="E4" s="44" t="s">
        <v>168</v>
      </c>
      <c r="F4" s="44" t="s">
        <v>169</v>
      </c>
      <c r="G4" s="45" t="s">
        <v>170</v>
      </c>
      <c r="H4" s="44" t="s">
        <v>171</v>
      </c>
    </row>
    <row r="5" spans="1:8" ht="13.5" thickTop="1">
      <c r="D5" s="53"/>
      <c r="E5" s="53"/>
      <c r="F5" s="53"/>
      <c r="G5" s="54"/>
      <c r="H5" s="53"/>
    </row>
    <row r="6" spans="1:8" ht="13.5" thickBot="1">
      <c r="A6" s="55" t="s">
        <v>172</v>
      </c>
      <c r="B6" s="56"/>
      <c r="C6" s="57" t="s">
        <v>172</v>
      </c>
      <c r="D6" s="58" t="s">
        <v>173</v>
      </c>
      <c r="E6" s="53"/>
      <c r="F6" s="53"/>
      <c r="G6" s="54"/>
      <c r="H6" s="59"/>
    </row>
    <row r="7" spans="1:8" ht="26.25" thickTop="1">
      <c r="A7" s="46">
        <v>1</v>
      </c>
      <c r="C7" s="52" t="str">
        <f>+$C$6&amp;A7</f>
        <v>1.1</v>
      </c>
      <c r="D7" s="60" t="s">
        <v>174</v>
      </c>
      <c r="E7" s="47"/>
      <c r="F7" s="47"/>
      <c r="G7" s="61"/>
      <c r="H7" s="61"/>
    </row>
    <row r="8" spans="1:8" ht="38.25">
      <c r="D8" s="60" t="s">
        <v>175</v>
      </c>
    </row>
    <row r="9" spans="1:8" ht="38.25">
      <c r="D9" s="60" t="s">
        <v>176</v>
      </c>
    </row>
    <row r="10" spans="1:8">
      <c r="D10" s="60" t="s">
        <v>177</v>
      </c>
      <c r="E10" s="50" t="s">
        <v>5</v>
      </c>
      <c r="F10" s="62">
        <v>284</v>
      </c>
      <c r="G10" s="51">
        <v>0</v>
      </c>
      <c r="H10" s="51">
        <f>G10*F10</f>
        <v>0</v>
      </c>
    </row>
    <row r="11" spans="1:8">
      <c r="D11" s="60" t="s">
        <v>178</v>
      </c>
      <c r="E11" s="50" t="s">
        <v>5</v>
      </c>
      <c r="F11" s="62">
        <v>84</v>
      </c>
      <c r="G11" s="51">
        <v>0</v>
      </c>
      <c r="H11" s="51">
        <f>G11*F11</f>
        <v>0</v>
      </c>
    </row>
    <row r="12" spans="1:8" ht="13.5" thickBot="1">
      <c r="D12" s="63" t="str">
        <f>+"UKUPNO"&amp;"-"&amp;D6</f>
        <v>UKUPNO-KABLOVI</v>
      </c>
      <c r="E12" s="64"/>
      <c r="F12" s="64"/>
      <c r="G12" s="65"/>
      <c r="H12" s="66">
        <f>SUM(H10:H11)</f>
        <v>0</v>
      </c>
    </row>
    <row r="13" spans="1:8" ht="13.5" thickTop="1"/>
    <row r="14" spans="1:8" ht="13.5" thickBot="1">
      <c r="A14" s="46" t="s">
        <v>179</v>
      </c>
      <c r="C14" s="57" t="s">
        <v>179</v>
      </c>
      <c r="D14" s="58" t="s">
        <v>180</v>
      </c>
    </row>
    <row r="15" spans="1:8" ht="26.25" thickTop="1">
      <c r="A15" s="46">
        <v>1</v>
      </c>
      <c r="C15" s="52" t="str">
        <f>+$C$14&amp;A15</f>
        <v>2.1</v>
      </c>
      <c r="D15" s="60" t="s">
        <v>181</v>
      </c>
    </row>
    <row r="16" spans="1:8">
      <c r="D16" s="60" t="s">
        <v>182</v>
      </c>
      <c r="G16" s="68"/>
    </row>
    <row r="17" spans="1:13" ht="51">
      <c r="D17" s="60" t="s">
        <v>183</v>
      </c>
      <c r="E17" s="69" t="s">
        <v>30</v>
      </c>
      <c r="F17" s="50">
        <v>7</v>
      </c>
      <c r="G17" s="51">
        <v>0</v>
      </c>
      <c r="H17" s="51">
        <f>G17*F17</f>
        <v>0</v>
      </c>
    </row>
    <row r="18" spans="1:13">
      <c r="D18" s="60" t="s">
        <v>184</v>
      </c>
      <c r="G18" s="68"/>
    </row>
    <row r="19" spans="1:13" ht="51">
      <c r="D19" s="60" t="s">
        <v>183</v>
      </c>
      <c r="E19" s="69" t="s">
        <v>30</v>
      </c>
      <c r="F19" s="50">
        <v>2</v>
      </c>
      <c r="G19" s="51">
        <v>0</v>
      </c>
      <c r="H19" s="51">
        <f>G19*F19</f>
        <v>0</v>
      </c>
    </row>
    <row r="20" spans="1:13" ht="51">
      <c r="D20" s="60" t="s">
        <v>185</v>
      </c>
      <c r="E20" s="69" t="s">
        <v>30</v>
      </c>
      <c r="F20" s="50">
        <v>3</v>
      </c>
      <c r="G20" s="51">
        <v>0</v>
      </c>
      <c r="H20" s="51">
        <f>G20*F20</f>
        <v>0</v>
      </c>
    </row>
    <row r="21" spans="1:13">
      <c r="D21" s="60" t="s">
        <v>186</v>
      </c>
      <c r="E21" s="69" t="s">
        <v>187</v>
      </c>
      <c r="F21" s="50">
        <v>1</v>
      </c>
      <c r="G21" s="51">
        <v>0</v>
      </c>
      <c r="H21" s="51">
        <f>G21*F21</f>
        <v>0</v>
      </c>
    </row>
    <row r="22" spans="1:13">
      <c r="D22" s="60" t="str">
        <f>+"UKUPNO"&amp;"_"&amp;C15</f>
        <v>UKUPNO_2.1</v>
      </c>
      <c r="E22" s="69" t="s">
        <v>188</v>
      </c>
      <c r="F22" s="50">
        <v>1</v>
      </c>
      <c r="G22" s="51">
        <v>0</v>
      </c>
      <c r="H22" s="51">
        <f>G22*F22</f>
        <v>0</v>
      </c>
    </row>
    <row r="23" spans="1:13" ht="13.5" thickBot="1">
      <c r="D23" s="63" t="str">
        <f>+"UKUPNO"&amp;"-"&amp;D14</f>
        <v>UKUPNO-RAZVODNI ORMAR</v>
      </c>
      <c r="E23" s="64"/>
      <c r="F23" s="64"/>
      <c r="G23" s="65"/>
      <c r="H23" s="66">
        <f>SUM(H15:H22)</f>
        <v>0</v>
      </c>
    </row>
    <row r="24" spans="1:13" ht="13.5" thickTop="1">
      <c r="D24" s="49"/>
      <c r="H24" s="70"/>
    </row>
    <row r="25" spans="1:13" ht="13.5" thickBot="1">
      <c r="A25" s="46" t="s">
        <v>189</v>
      </c>
      <c r="C25" s="57" t="s">
        <v>189</v>
      </c>
      <c r="D25" s="58" t="s">
        <v>190</v>
      </c>
    </row>
    <row r="26" spans="1:13" ht="13.5" thickTop="1">
      <c r="A26" s="46">
        <v>1</v>
      </c>
      <c r="C26" s="80" t="str">
        <f>+$C$25&amp;A26</f>
        <v>3.1</v>
      </c>
      <c r="D26" s="81" t="s">
        <v>191</v>
      </c>
      <c r="E26" s="82"/>
      <c r="F26" s="82"/>
      <c r="G26" s="83"/>
      <c r="H26" s="83"/>
      <c r="J26" s="234" t="s">
        <v>271</v>
      </c>
      <c r="K26" s="234"/>
      <c r="L26" s="234"/>
      <c r="M26" s="234"/>
    </row>
    <row r="27" spans="1:13" ht="38.25">
      <c r="C27" s="84" t="s">
        <v>192</v>
      </c>
      <c r="D27" s="85" t="s">
        <v>193</v>
      </c>
      <c r="E27" s="82" t="s">
        <v>30</v>
      </c>
      <c r="F27" s="82">
        <v>12</v>
      </c>
      <c r="G27" s="83"/>
      <c r="H27" s="83"/>
      <c r="J27" s="234"/>
      <c r="K27" s="234"/>
      <c r="L27" s="234"/>
      <c r="M27" s="234"/>
    </row>
    <row r="28" spans="1:13" ht="38.25">
      <c r="C28" s="84" t="s">
        <v>194</v>
      </c>
      <c r="D28" s="85" t="s">
        <v>195</v>
      </c>
      <c r="E28" s="82" t="s">
        <v>30</v>
      </c>
      <c r="F28" s="82">
        <v>38</v>
      </c>
      <c r="G28" s="83"/>
      <c r="H28" s="83"/>
      <c r="J28" s="234"/>
      <c r="K28" s="234"/>
      <c r="L28" s="234"/>
      <c r="M28" s="234"/>
    </row>
    <row r="29" spans="1:13" ht="25.5">
      <c r="C29" s="84" t="s">
        <v>196</v>
      </c>
      <c r="D29" s="85" t="s">
        <v>197</v>
      </c>
      <c r="E29" s="82" t="s">
        <v>5</v>
      </c>
      <c r="F29" s="82">
        <v>145</v>
      </c>
      <c r="G29" s="83"/>
      <c r="H29" s="83"/>
    </row>
    <row r="30" spans="1:13" ht="25.5">
      <c r="C30" s="84" t="s">
        <v>198</v>
      </c>
      <c r="D30" s="85" t="s">
        <v>199</v>
      </c>
      <c r="E30" s="82" t="s">
        <v>30</v>
      </c>
      <c r="F30" s="82">
        <v>1</v>
      </c>
      <c r="G30" s="83"/>
      <c r="H30" s="83"/>
    </row>
    <row r="31" spans="1:13" ht="25.5">
      <c r="C31" s="84" t="s">
        <v>200</v>
      </c>
      <c r="D31" s="85" t="s">
        <v>201</v>
      </c>
      <c r="E31" s="82" t="s">
        <v>30</v>
      </c>
      <c r="F31" s="82">
        <v>5</v>
      </c>
      <c r="G31" s="83"/>
      <c r="H31" s="83"/>
    </row>
    <row r="32" spans="1:13" ht="25.5">
      <c r="C32" s="84" t="s">
        <v>202</v>
      </c>
      <c r="D32" s="85" t="s">
        <v>203</v>
      </c>
      <c r="E32" s="82" t="s">
        <v>30</v>
      </c>
      <c r="F32" s="82">
        <v>8</v>
      </c>
      <c r="G32" s="83"/>
      <c r="H32" s="83"/>
    </row>
    <row r="33" spans="3:8" ht="13.5" thickBot="1">
      <c r="C33" s="80"/>
      <c r="D33" s="86" t="str">
        <f>+"UKUPNO"&amp;"-"&amp;D25</f>
        <v>UKUPNO-SVETILJKE</v>
      </c>
      <c r="E33" s="87"/>
      <c r="F33" s="87"/>
      <c r="G33" s="88"/>
      <c r="H33" s="89"/>
    </row>
    <row r="34" spans="3:8" ht="13.5" thickTop="1">
      <c r="D34" s="49"/>
      <c r="H34" s="70"/>
    </row>
    <row r="35" spans="3:8" ht="13.5" thickBot="1"/>
    <row r="36" spans="3:8" ht="27" thickTop="1" thickBot="1">
      <c r="D36" s="71" t="s">
        <v>234</v>
      </c>
      <c r="E36" s="72"/>
      <c r="F36" s="72"/>
      <c r="G36" s="73"/>
      <c r="H36" s="74">
        <f>H12+H23</f>
        <v>0</v>
      </c>
    </row>
    <row r="37" spans="3:8" ht="14.25" thickTop="1" thickBot="1">
      <c r="D37" s="75" t="s">
        <v>204</v>
      </c>
      <c r="E37" s="76"/>
      <c r="F37" s="76"/>
      <c r="G37" s="76"/>
      <c r="H37" s="77"/>
    </row>
    <row r="38" spans="3:8" ht="27" thickTop="1" thickBot="1">
      <c r="D38" s="75" t="s">
        <v>235</v>
      </c>
      <c r="E38" s="72"/>
      <c r="F38" s="72"/>
      <c r="G38" s="73"/>
      <c r="H38" s="74">
        <f>H36*H37+H36</f>
        <v>0</v>
      </c>
    </row>
    <row r="39" spans="3:8" ht="13.5" thickTop="1"/>
    <row r="40" spans="3:8">
      <c r="D40" s="110" t="s">
        <v>114</v>
      </c>
    </row>
    <row r="41" spans="3:8">
      <c r="D41" s="111" t="s">
        <v>115</v>
      </c>
    </row>
    <row r="42" spans="3:8">
      <c r="D42" s="34"/>
      <c r="G42" s="230" t="s">
        <v>160</v>
      </c>
      <c r="H42" s="230"/>
    </row>
    <row r="43" spans="3:8">
      <c r="D43" s="35"/>
      <c r="G43" s="231"/>
      <c r="H43" s="231"/>
    </row>
    <row r="44" spans="3:8" ht="12.75" customHeight="1">
      <c r="D44" s="35"/>
      <c r="G44" s="232"/>
      <c r="H44" s="232"/>
    </row>
    <row r="45" spans="3:8" ht="12.75" customHeight="1">
      <c r="D45" s="35" t="s">
        <v>161</v>
      </c>
      <c r="G45" s="233"/>
      <c r="H45" s="233"/>
    </row>
  </sheetData>
  <mergeCells count="5">
    <mergeCell ref="D2:G2"/>
    <mergeCell ref="G42:H42"/>
    <mergeCell ref="G43:H43"/>
    <mergeCell ref="G44:H45"/>
    <mergeCell ref="J26:M28"/>
  </mergeCells>
  <pageMargins left="0.7" right="0.7" top="0.75" bottom="0.75" header="0.3" footer="0.3"/>
  <pageSetup paperSize="9" scale="80" orientation="portrait" horizontalDpi="0" verticalDpi="0" r:id="rId1"/>
  <headerFooter>
    <oddHeader>&amp;C&amp;"-,Italic"JNMV 17/2017 Struktura cene, 2. Elektrotehnički deo</oddHeader>
  </headerFooter>
</worksheet>
</file>

<file path=xl/worksheets/sheet3.xml><?xml version="1.0" encoding="utf-8"?>
<worksheet xmlns="http://schemas.openxmlformats.org/spreadsheetml/2006/main" xmlns:r="http://schemas.openxmlformats.org/officeDocument/2006/relationships">
  <dimension ref="A2:M68"/>
  <sheetViews>
    <sheetView tabSelected="1" workbookViewId="0"/>
  </sheetViews>
  <sheetFormatPr defaultRowHeight="12.75"/>
  <cols>
    <col min="1" max="1" width="5.5703125" style="97" customWidth="1"/>
    <col min="2" max="2" width="39.42578125" style="97" customWidth="1"/>
    <col min="3" max="3" width="9.85546875" style="97" customWidth="1"/>
    <col min="4" max="4" width="17" style="97" customWidth="1"/>
    <col min="5" max="5" width="13.5703125" style="97" customWidth="1"/>
    <col min="6" max="6" width="16.5703125" style="97" customWidth="1"/>
    <col min="7" max="16384" width="9.140625" style="97"/>
  </cols>
  <sheetData>
    <row r="2" spans="1:13" ht="44.25" customHeight="1">
      <c r="B2" s="247" t="s">
        <v>230</v>
      </c>
      <c r="C2" s="247"/>
      <c r="D2" s="247"/>
      <c r="E2" s="247"/>
      <c r="F2" s="247"/>
    </row>
    <row r="3" spans="1:13" ht="9" customHeight="1"/>
    <row r="4" spans="1:13" ht="43.5" customHeight="1">
      <c r="A4" s="90"/>
      <c r="B4" s="93" t="s">
        <v>1</v>
      </c>
      <c r="C4" s="91" t="s">
        <v>2</v>
      </c>
      <c r="D4" s="94" t="s">
        <v>3</v>
      </c>
      <c r="E4" s="95" t="s">
        <v>162</v>
      </c>
      <c r="F4" s="96" t="s">
        <v>163</v>
      </c>
    </row>
    <row r="5" spans="1:13" ht="12" customHeight="1">
      <c r="A5" s="90"/>
      <c r="B5" s="98"/>
      <c r="C5" s="92"/>
      <c r="D5" s="99"/>
      <c r="E5" s="100"/>
      <c r="F5" s="101"/>
    </row>
    <row r="6" spans="1:13" ht="17.25" customHeight="1">
      <c r="A6" s="90"/>
      <c r="B6" s="248" t="s">
        <v>231</v>
      </c>
      <c r="C6" s="248"/>
      <c r="D6" s="248"/>
      <c r="E6" s="248"/>
      <c r="F6" s="248"/>
    </row>
    <row r="7" spans="1:13" ht="12" customHeight="1">
      <c r="A7" s="90"/>
      <c r="B7" s="98"/>
      <c r="C7" s="92"/>
      <c r="D7" s="99"/>
      <c r="E7" s="100"/>
      <c r="F7" s="101"/>
    </row>
    <row r="8" spans="1:13" ht="14.25" customHeight="1">
      <c r="A8" s="90"/>
      <c r="B8" s="246" t="s">
        <v>213</v>
      </c>
      <c r="C8" s="246"/>
      <c r="D8" s="246"/>
      <c r="E8" s="246"/>
      <c r="F8" s="246"/>
    </row>
    <row r="10" spans="1:13" ht="38.25">
      <c r="B10" s="102" t="s">
        <v>207</v>
      </c>
      <c r="C10" s="103" t="s">
        <v>208</v>
      </c>
      <c r="D10" s="103">
        <v>1</v>
      </c>
      <c r="E10" s="105">
        <v>0</v>
      </c>
      <c r="F10" s="105">
        <f>D10*E10</f>
        <v>0</v>
      </c>
    </row>
    <row r="12" spans="1:13">
      <c r="B12" s="246" t="s">
        <v>279</v>
      </c>
      <c r="C12" s="246"/>
      <c r="D12" s="246"/>
      <c r="E12" s="246"/>
      <c r="F12" s="246"/>
    </row>
    <row r="14" spans="1:13" ht="81.75" customHeight="1">
      <c r="B14" s="196" t="s">
        <v>280</v>
      </c>
      <c r="M14" s="104"/>
    </row>
    <row r="16" spans="1:13">
      <c r="B16" s="246" t="s">
        <v>214</v>
      </c>
      <c r="C16" s="246"/>
      <c r="D16" s="246"/>
      <c r="E16" s="246"/>
      <c r="F16" s="246"/>
    </row>
    <row r="17" spans="1:6">
      <c r="B17" s="186"/>
      <c r="C17" s="186"/>
      <c r="D17" s="186"/>
      <c r="E17" s="186"/>
      <c r="F17" s="186"/>
    </row>
    <row r="18" spans="1:6" ht="23.25" customHeight="1">
      <c r="A18" s="183">
        <v>8</v>
      </c>
      <c r="B18" s="184" t="s">
        <v>269</v>
      </c>
      <c r="C18" s="185"/>
      <c r="D18" s="185"/>
      <c r="E18" s="185"/>
      <c r="F18" s="185"/>
    </row>
    <row r="19" spans="1:6" ht="81" customHeight="1">
      <c r="A19" s="242">
        <v>8.01</v>
      </c>
      <c r="B19" s="102" t="s">
        <v>282</v>
      </c>
      <c r="C19" s="103" t="s">
        <v>210</v>
      </c>
      <c r="D19" s="103">
        <v>130</v>
      </c>
      <c r="E19" s="106"/>
      <c r="F19" s="106"/>
    </row>
    <row r="20" spans="1:6" ht="25.5">
      <c r="A20" s="242"/>
      <c r="B20" s="102" t="s">
        <v>229</v>
      </c>
      <c r="C20" s="103" t="s">
        <v>210</v>
      </c>
      <c r="D20" s="103">
        <v>235</v>
      </c>
      <c r="E20" s="106"/>
      <c r="F20" s="106"/>
    </row>
    <row r="21" spans="1:6" ht="38.25">
      <c r="A21" s="242"/>
      <c r="B21" s="102" t="s">
        <v>211</v>
      </c>
      <c r="C21" s="103" t="s">
        <v>210</v>
      </c>
      <c r="D21" s="103">
        <v>35</v>
      </c>
      <c r="E21" s="106"/>
      <c r="F21" s="106"/>
    </row>
    <row r="22" spans="1:6" ht="25.5">
      <c r="A22" s="242"/>
      <c r="B22" s="102" t="s">
        <v>212</v>
      </c>
      <c r="C22" s="103" t="s">
        <v>6</v>
      </c>
      <c r="D22" s="103">
        <v>135</v>
      </c>
      <c r="E22" s="106"/>
      <c r="F22" s="106"/>
    </row>
    <row r="23" spans="1:6">
      <c r="A23" s="242"/>
      <c r="B23" s="197" t="s">
        <v>283</v>
      </c>
      <c r="C23" s="200"/>
      <c r="D23" s="201"/>
      <c r="E23" s="182"/>
      <c r="F23" s="182"/>
    </row>
    <row r="24" spans="1:6" ht="25.5">
      <c r="A24" s="242"/>
      <c r="B24" s="198" t="s">
        <v>45</v>
      </c>
      <c r="C24" s="200" t="s">
        <v>215</v>
      </c>
      <c r="D24" s="250">
        <v>35.549999999999997</v>
      </c>
      <c r="E24" s="199">
        <v>0</v>
      </c>
      <c r="F24" s="199">
        <f>D24*E24</f>
        <v>0</v>
      </c>
    </row>
    <row r="25" spans="1:6" s="182" customFormat="1" ht="18" customHeight="1">
      <c r="B25" s="249" t="s">
        <v>47</v>
      </c>
      <c r="C25" s="249"/>
      <c r="D25" s="249"/>
      <c r="E25" s="249"/>
      <c r="F25" s="189">
        <f>SUM(F19:F24)</f>
        <v>0</v>
      </c>
    </row>
    <row r="27" spans="1:6" ht="19.5" customHeight="1">
      <c r="B27" s="248" t="s">
        <v>232</v>
      </c>
      <c r="C27" s="248"/>
      <c r="D27" s="248"/>
      <c r="E27" s="248"/>
      <c r="F27" s="248"/>
    </row>
    <row r="29" spans="1:6">
      <c r="B29" s="246" t="s">
        <v>216</v>
      </c>
      <c r="C29" s="246"/>
      <c r="D29" s="246"/>
      <c r="E29" s="246"/>
      <c r="F29" s="246"/>
    </row>
    <row r="30" spans="1:6">
      <c r="B30" s="186"/>
      <c r="C30" s="186"/>
      <c r="D30" s="186"/>
      <c r="E30" s="186"/>
      <c r="F30" s="186"/>
    </row>
    <row r="31" spans="1:6" ht="21" customHeight="1">
      <c r="A31" s="187">
        <v>3</v>
      </c>
      <c r="B31" s="188" t="s">
        <v>190</v>
      </c>
      <c r="C31" s="188"/>
      <c r="D31" s="188"/>
      <c r="E31" s="188"/>
      <c r="F31" s="188"/>
    </row>
    <row r="32" spans="1:6" ht="127.5">
      <c r="A32" s="190" t="s">
        <v>272</v>
      </c>
      <c r="B32" s="102" t="s">
        <v>217</v>
      </c>
      <c r="C32" s="103" t="s">
        <v>34</v>
      </c>
      <c r="D32" s="103">
        <v>7</v>
      </c>
      <c r="E32" s="105">
        <v>0</v>
      </c>
      <c r="F32" s="105">
        <f t="shared" ref="F32:F43" si="0">D32*E32</f>
        <v>0</v>
      </c>
    </row>
    <row r="33" spans="2:6" ht="140.25">
      <c r="B33" s="102" t="s">
        <v>218</v>
      </c>
      <c r="C33" s="103" t="s">
        <v>34</v>
      </c>
      <c r="D33" s="103">
        <v>1</v>
      </c>
      <c r="E33" s="105">
        <v>0</v>
      </c>
      <c r="F33" s="105">
        <f t="shared" si="0"/>
        <v>0</v>
      </c>
    </row>
    <row r="34" spans="2:6" ht="140.25">
      <c r="B34" s="102" t="s">
        <v>219</v>
      </c>
      <c r="C34" s="103" t="s">
        <v>34</v>
      </c>
      <c r="D34" s="103">
        <v>32</v>
      </c>
      <c r="E34" s="105">
        <v>0</v>
      </c>
      <c r="F34" s="105">
        <f t="shared" si="0"/>
        <v>0</v>
      </c>
    </row>
    <row r="35" spans="2:6" ht="153">
      <c r="B35" s="102" t="s">
        <v>220</v>
      </c>
      <c r="C35" s="103" t="s">
        <v>34</v>
      </c>
      <c r="D35" s="103">
        <v>5</v>
      </c>
      <c r="E35" s="105">
        <v>0</v>
      </c>
      <c r="F35" s="105">
        <f t="shared" si="0"/>
        <v>0</v>
      </c>
    </row>
    <row r="36" spans="2:6" ht="153">
      <c r="B36" s="102" t="s">
        <v>221</v>
      </c>
      <c r="C36" s="103" t="s">
        <v>34</v>
      </c>
      <c r="D36" s="103">
        <v>1</v>
      </c>
      <c r="E36" s="105">
        <v>0</v>
      </c>
      <c r="F36" s="105">
        <f t="shared" si="0"/>
        <v>0</v>
      </c>
    </row>
    <row r="37" spans="2:6" ht="140.25">
      <c r="B37" s="102" t="s">
        <v>222</v>
      </c>
      <c r="C37" s="103" t="s">
        <v>34</v>
      </c>
      <c r="D37" s="103">
        <v>6</v>
      </c>
      <c r="E37" s="105">
        <v>0</v>
      </c>
      <c r="F37" s="105">
        <f t="shared" si="0"/>
        <v>0</v>
      </c>
    </row>
    <row r="38" spans="2:6" ht="63.75">
      <c r="B38" s="102" t="s">
        <v>223</v>
      </c>
      <c r="C38" s="103" t="s">
        <v>6</v>
      </c>
      <c r="D38" s="103">
        <v>145</v>
      </c>
      <c r="E38" s="105">
        <v>0</v>
      </c>
      <c r="F38" s="105">
        <f t="shared" si="0"/>
        <v>0</v>
      </c>
    </row>
    <row r="39" spans="2:6" ht="114.75">
      <c r="B39" s="102" t="s">
        <v>224</v>
      </c>
      <c r="C39" s="103" t="s">
        <v>34</v>
      </c>
      <c r="D39" s="103">
        <v>12</v>
      </c>
      <c r="E39" s="105">
        <v>0</v>
      </c>
      <c r="F39" s="105">
        <f t="shared" si="0"/>
        <v>0</v>
      </c>
    </row>
    <row r="40" spans="2:6" ht="63.75">
      <c r="B40" s="102" t="s">
        <v>225</v>
      </c>
      <c r="C40" s="103" t="s">
        <v>6</v>
      </c>
      <c r="D40" s="103">
        <v>145</v>
      </c>
      <c r="E40" s="105">
        <v>0</v>
      </c>
      <c r="F40" s="105">
        <f t="shared" si="0"/>
        <v>0</v>
      </c>
    </row>
    <row r="41" spans="2:6" ht="25.5">
      <c r="B41" s="102" t="s">
        <v>226</v>
      </c>
      <c r="C41" s="103" t="s">
        <v>34</v>
      </c>
      <c r="D41" s="103">
        <v>1</v>
      </c>
      <c r="E41" s="105">
        <v>0</v>
      </c>
      <c r="F41" s="105">
        <f t="shared" si="0"/>
        <v>0</v>
      </c>
    </row>
    <row r="42" spans="2:6" ht="25.5">
      <c r="B42" s="102" t="s">
        <v>227</v>
      </c>
      <c r="C42" s="103" t="s">
        <v>34</v>
      </c>
      <c r="D42" s="103">
        <v>5</v>
      </c>
      <c r="E42" s="105">
        <v>0</v>
      </c>
      <c r="F42" s="105">
        <f t="shared" si="0"/>
        <v>0</v>
      </c>
    </row>
    <row r="43" spans="2:6" ht="25.5">
      <c r="B43" s="102" t="s">
        <v>228</v>
      </c>
      <c r="C43" s="103" t="s">
        <v>34</v>
      </c>
      <c r="D43" s="103">
        <v>1</v>
      </c>
      <c r="E43" s="105">
        <v>0</v>
      </c>
      <c r="F43" s="105">
        <f t="shared" si="0"/>
        <v>0</v>
      </c>
    </row>
    <row r="44" spans="2:6" ht="20.25" customHeight="1">
      <c r="B44" s="241" t="s">
        <v>233</v>
      </c>
      <c r="C44" s="241"/>
      <c r="D44" s="241"/>
      <c r="E44" s="241"/>
      <c r="F44" s="109">
        <f>SUM(F32:F43)</f>
        <v>0</v>
      </c>
    </row>
    <row r="45" spans="2:6">
      <c r="E45" s="107"/>
      <c r="F45" s="107"/>
    </row>
    <row r="46" spans="2:6">
      <c r="E46" s="107"/>
      <c r="F46" s="107"/>
    </row>
    <row r="49" spans="2:6" ht="16.5" customHeight="1">
      <c r="B49" s="243" t="s">
        <v>273</v>
      </c>
      <c r="C49" s="243"/>
      <c r="D49" s="243"/>
      <c r="E49" s="243"/>
      <c r="F49" s="108">
        <f>F10</f>
        <v>0</v>
      </c>
    </row>
    <row r="50" spans="2:6" ht="17.25" customHeight="1">
      <c r="B50" s="244" t="s">
        <v>277</v>
      </c>
      <c r="C50" s="244"/>
      <c r="D50" s="244"/>
      <c r="E50" s="244"/>
      <c r="F50" s="108">
        <f>F25</f>
        <v>0</v>
      </c>
    </row>
    <row r="51" spans="2:6" ht="17.25" customHeight="1">
      <c r="B51" s="244" t="s">
        <v>278</v>
      </c>
      <c r="C51" s="244"/>
      <c r="D51" s="244"/>
      <c r="E51" s="244"/>
      <c r="F51" s="108">
        <f>F44</f>
        <v>0</v>
      </c>
    </row>
    <row r="53" spans="2:6" ht="16.5" customHeight="1">
      <c r="B53" s="245" t="s">
        <v>274</v>
      </c>
      <c r="C53" s="245"/>
      <c r="D53" s="245"/>
      <c r="E53" s="245"/>
      <c r="F53" s="109">
        <f>SUM(F49:F51)</f>
        <v>0</v>
      </c>
    </row>
    <row r="54" spans="2:6" ht="15.75" customHeight="1">
      <c r="B54" s="235" t="s">
        <v>275</v>
      </c>
      <c r="C54" s="236"/>
      <c r="D54" s="236"/>
      <c r="E54" s="237"/>
      <c r="F54" s="191"/>
    </row>
    <row r="55" spans="2:6" ht="16.5" customHeight="1">
      <c r="B55" s="235" t="s">
        <v>276</v>
      </c>
      <c r="C55" s="236"/>
      <c r="D55" s="236"/>
      <c r="E55" s="237"/>
      <c r="F55" s="108">
        <f>F53*F54+F53</f>
        <v>0</v>
      </c>
    </row>
    <row r="58" spans="2:6">
      <c r="B58" s="202" t="s">
        <v>114</v>
      </c>
    </row>
    <row r="59" spans="2:6">
      <c r="B59" s="203" t="s">
        <v>115</v>
      </c>
    </row>
    <row r="63" spans="2:6">
      <c r="B63" s="35" t="s">
        <v>161</v>
      </c>
      <c r="C63" s="192"/>
      <c r="D63" s="193"/>
      <c r="E63" s="194"/>
    </row>
    <row r="64" spans="2:6">
      <c r="B64" s="195"/>
      <c r="C64" s="192"/>
      <c r="D64" s="238" t="s">
        <v>160</v>
      </c>
      <c r="E64" s="238"/>
    </row>
    <row r="65" spans="4:4">
      <c r="D65" s="239"/>
    </row>
    <row r="66" spans="4:4">
      <c r="D66" s="239"/>
    </row>
    <row r="67" spans="4:4">
      <c r="D67" s="239"/>
    </row>
    <row r="68" spans="4:4">
      <c r="D68" s="240"/>
    </row>
  </sheetData>
  <mergeCells count="18">
    <mergeCell ref="B8:F8"/>
    <mergeCell ref="B16:F16"/>
    <mergeCell ref="B12:F12"/>
    <mergeCell ref="B29:F29"/>
    <mergeCell ref="B2:F2"/>
    <mergeCell ref="B6:F6"/>
    <mergeCell ref="B27:F27"/>
    <mergeCell ref="B25:E25"/>
    <mergeCell ref="B55:E55"/>
    <mergeCell ref="D64:E64"/>
    <mergeCell ref="D65:D68"/>
    <mergeCell ref="B44:E44"/>
    <mergeCell ref="A19:A24"/>
    <mergeCell ref="B49:E49"/>
    <mergeCell ref="B50:E50"/>
    <mergeCell ref="B51:E51"/>
    <mergeCell ref="B53:E53"/>
    <mergeCell ref="B54:E54"/>
  </mergeCells>
  <pageMargins left="0.7" right="0.7" top="0.75" bottom="0.75" header="0.3" footer="0.3"/>
  <pageSetup paperSize="9" scale="80" orientation="portrait" horizontalDpi="0" verticalDpi="0" r:id="rId1"/>
  <headerFooter>
    <oddHeader>&amp;C&amp;"-,Italic"JNMV 17/2017 Stuktura cene, 3. Izmene</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1. Arhitekturni deo</vt:lpstr>
      <vt:lpstr>2. Elektrotehnički deo</vt:lpstr>
      <vt:lpstr>3. Izmene</vt:lpstr>
      <vt:lpstr>'1. Arhitekturni deo'!Print_Area</vt:lpstr>
      <vt:lpstr>'1. Arhitekturni deo'!Print_Titles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Dejan</dc:creator>
  <cp:lastModifiedBy>Unknown User</cp:lastModifiedBy>
  <cp:lastPrinted>2017-10-23T11:24:58Z</cp:lastPrinted>
  <dcterms:created xsi:type="dcterms:W3CDTF">2017-09-19T09:49:11Z</dcterms:created>
  <dcterms:modified xsi:type="dcterms:W3CDTF">2017-10-23T11:35:47Z</dcterms:modified>
</cp:coreProperties>
</file>